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turismo 2021\turismo 2021 - copia\bioseguridad\documentación empresas, guías y artesanos - Safe Travel\formato safe travels\Agencias de viajes y turismo\"/>
    </mc:Choice>
  </mc:AlternateContent>
  <bookViews>
    <workbookView xWindow="-120" yWindow="-120" windowWidth="20730" windowHeight="11160"/>
  </bookViews>
  <sheets>
    <sheet name="CARTILLA AD" sheetId="1" r:id="rId1"/>
    <sheet name="RESULTADOS" sheetId="4" state="hidden" r:id="rId2"/>
    <sheet name="REGISTRO FOTOGRÁFICO" sheetId="5" state="hidden" r:id="rId3"/>
  </sheets>
  <definedNames>
    <definedName name="_xlnm._FilterDatabase" localSheetId="0" hidden="1">'CARTILLA AD'!#REF!</definedName>
    <definedName name="ACTITUD">'CARTILLA AD'!#REF!</definedName>
    <definedName name="_xlnm.Print_Area" localSheetId="0">'CARTILLA AD'!$A$1:$G$129</definedName>
    <definedName name="_xlnm.Print_Area" localSheetId="2">'REGISTRO FOTOGRÁFICO'!$A$1:$J$101</definedName>
    <definedName name="_xlnm.Print_Area" localSheetId="1">RESULTADOS!$A$1:$G$46</definedName>
    <definedName name="CUMPLE">'CARTILLA AD'!$ANA$19:$ANA$21</definedName>
    <definedName name="_xlnm.Print_Titles" localSheetId="2">'REGISTRO FOTOGRÁFICO'!$2:$5</definedName>
    <definedName name="_xlnm.Print_Titles" localSheetId="1">RESULTADOS!#REF!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1" i="1" l="1"/>
  <c r="E119" i="1"/>
  <c r="E118" i="1"/>
  <c r="E116" i="1"/>
  <c r="E114" i="1"/>
  <c r="E113" i="1"/>
  <c r="E112" i="1"/>
  <c r="E108" i="1"/>
  <c r="E109" i="1"/>
  <c r="E110" i="1"/>
  <c r="E105" i="1"/>
  <c r="E104" i="1"/>
  <c r="E102" i="1"/>
  <c r="E100" i="1"/>
  <c r="E96" i="1"/>
  <c r="E97" i="1"/>
  <c r="E95" i="1"/>
  <c r="E93" i="1"/>
  <c r="E91" i="1"/>
  <c r="E90" i="1"/>
  <c r="E87" i="1"/>
  <c r="E88" i="1"/>
  <c r="E86" i="1"/>
  <c r="E83" i="1"/>
  <c r="E82" i="1"/>
  <c r="E76" i="1"/>
  <c r="E77" i="1"/>
  <c r="E78" i="1"/>
  <c r="E79" i="1"/>
  <c r="E80" i="1"/>
  <c r="E75" i="1"/>
  <c r="E70" i="1"/>
  <c r="E71" i="1"/>
  <c r="E72" i="1"/>
  <c r="E73" i="1"/>
  <c r="E69" i="1"/>
  <c r="E66" i="1"/>
  <c r="E67" i="1"/>
  <c r="E65" i="1"/>
  <c r="E61" i="1"/>
  <c r="E62" i="1"/>
  <c r="E63" i="1"/>
  <c r="E60" i="1"/>
  <c r="E53" i="1"/>
  <c r="E54" i="1"/>
  <c r="E55" i="1"/>
  <c r="E56" i="1"/>
  <c r="E57" i="1"/>
  <c r="E58" i="1"/>
  <c r="E52" i="1"/>
  <c r="E43" i="1"/>
  <c r="E44" i="1"/>
  <c r="E45" i="1"/>
  <c r="E46" i="1"/>
  <c r="E47" i="1"/>
  <c r="E48" i="1"/>
  <c r="E49" i="1"/>
  <c r="E50" i="1"/>
  <c r="E42" i="1"/>
  <c r="E39" i="1"/>
  <c r="E38" i="1"/>
  <c r="E24" i="1"/>
  <c r="E25" i="1"/>
  <c r="E26" i="1"/>
  <c r="E27" i="1"/>
  <c r="E28" i="1"/>
  <c r="E29" i="1"/>
  <c r="E30" i="1"/>
  <c r="E31" i="1"/>
  <c r="E32" i="1"/>
  <c r="E33" i="1"/>
  <c r="E34" i="1"/>
  <c r="E35" i="1"/>
  <c r="E20" i="1"/>
  <c r="E23" i="1"/>
  <c r="E21" i="1"/>
  <c r="G123" i="1"/>
  <c r="G124" i="1" l="1"/>
  <c r="G125" i="1" s="1"/>
  <c r="A46" i="4" l="1"/>
  <c r="A101" i="5" s="1"/>
  <c r="A45" i="4"/>
  <c r="A100" i="5" s="1"/>
  <c r="A44" i="4"/>
  <c r="A99" i="5" s="1"/>
  <c r="F13" i="4" l="1"/>
  <c r="E13" i="4"/>
  <c r="D13" i="4"/>
  <c r="C13" i="4"/>
  <c r="F12" i="4"/>
  <c r="E12" i="4"/>
  <c r="D12" i="4"/>
  <c r="C12" i="4"/>
  <c r="B13" i="4"/>
  <c r="B12" i="4"/>
  <c r="F11" i="4"/>
  <c r="E11" i="4"/>
  <c r="D11" i="4"/>
  <c r="C11" i="4"/>
  <c r="B11" i="4"/>
  <c r="F10" i="4"/>
  <c r="E10" i="4"/>
  <c r="D10" i="4"/>
  <c r="C10" i="4"/>
  <c r="B10" i="4"/>
  <c r="F9" i="4"/>
  <c r="E9" i="4"/>
  <c r="D9" i="4"/>
  <c r="C9" i="4"/>
  <c r="B9" i="4"/>
  <c r="A3" i="4"/>
  <c r="A5" i="5" s="1"/>
  <c r="A52" i="5" s="1"/>
  <c r="A2" i="4"/>
  <c r="G13" i="4" l="1"/>
  <c r="G10" i="4"/>
  <c r="G11" i="4"/>
  <c r="C14" i="4"/>
  <c r="G12" i="4"/>
  <c r="A53" i="5"/>
  <c r="G9" i="4"/>
  <c r="F14" i="4"/>
  <c r="E14" i="4"/>
  <c r="D14" i="4" l="1"/>
  <c r="G14" i="4" s="1"/>
</calcChain>
</file>

<file path=xl/comments1.xml><?xml version="1.0" encoding="utf-8"?>
<comments xmlns="http://schemas.openxmlformats.org/spreadsheetml/2006/main">
  <authors>
    <author>Paolo</author>
  </authors>
  <commentList>
    <comment ref="A37" authorId="0" shapeId="0">
      <text>
        <r>
          <rPr>
            <b/>
            <sz val="9"/>
            <color indexed="81"/>
            <rFont val="Tahoma"/>
            <family val="2"/>
          </rPr>
          <t>Paolo:</t>
        </r>
        <r>
          <rPr>
            <sz val="9"/>
            <color indexed="81"/>
            <rFont val="Tahoma"/>
            <family val="2"/>
          </rPr>
          <t xml:space="preserve">
Se cambio el orden de las conclusiones en el informe para que siga el orden correcto de un informe.</t>
        </r>
      </text>
    </comment>
  </commentList>
</comments>
</file>

<file path=xl/comments2.xml><?xml version="1.0" encoding="utf-8"?>
<comments xmlns="http://schemas.openxmlformats.org/spreadsheetml/2006/main">
  <authors>
    <author>Paulina Caballero Mera</author>
  </authors>
  <commentList>
    <comment ref="A2" authorId="0" shapeId="0">
      <text>
        <r>
          <rPr>
            <b/>
            <sz val="9"/>
            <color indexed="81"/>
            <rFont val="Tahoma"/>
            <family val="2"/>
          </rPr>
          <t>Paulina Caballero Mera:</t>
        </r>
        <r>
          <rPr>
            <sz val="9"/>
            <color indexed="81"/>
            <rFont val="Tahoma"/>
            <family val="2"/>
          </rPr>
          <t xml:space="preserve">
Colocar las fotos de los aspectos a verificar que cumplen.</t>
        </r>
      </text>
    </comment>
    <comment ref="F6" authorId="0" shapeId="0">
      <text>
        <r>
          <rPr>
            <b/>
            <sz val="9"/>
            <color indexed="81"/>
            <rFont val="Tahoma"/>
            <family val="2"/>
          </rPr>
          <t>Paulina Caballero Mera:</t>
        </r>
        <r>
          <rPr>
            <sz val="9"/>
            <color indexed="81"/>
            <rFont val="Tahoma"/>
            <family val="2"/>
          </rPr>
          <t xml:space="preserve">
Si el establecimiento tiene categoría colocar la foto de la constancia de la Dircetur/Gercetur/Mincetur </t>
        </r>
      </text>
    </comment>
  </commentList>
</comments>
</file>

<file path=xl/sharedStrings.xml><?xml version="1.0" encoding="utf-8"?>
<sst xmlns="http://schemas.openxmlformats.org/spreadsheetml/2006/main" count="274" uniqueCount="269">
  <si>
    <t>ASPECTOS A VERIFICAR</t>
  </si>
  <si>
    <t>DATOS DE LA EMPRESA</t>
  </si>
  <si>
    <t>RESULTADOS</t>
  </si>
  <si>
    <t>I</t>
  </si>
  <si>
    <t>II</t>
  </si>
  <si>
    <t>III</t>
  </si>
  <si>
    <t>IV</t>
  </si>
  <si>
    <t>PUNTAJE MÁXIMO</t>
  </si>
  <si>
    <t>PUNTAJE OBTENIDO</t>
  </si>
  <si>
    <t>PUNTAJE</t>
  </si>
  <si>
    <t>SI</t>
  </si>
  <si>
    <t>NO</t>
  </si>
  <si>
    <t>NA</t>
  </si>
  <si>
    <t>CUMPLE
SI/NO/NA</t>
  </si>
  <si>
    <t>RESPONSABILIDADES</t>
  </si>
  <si>
    <t>ASPECTOS GENERALES DEL SERVICIO</t>
  </si>
  <si>
    <t>CALIFICACIÓN DEL ESTABLECIMIENTO</t>
  </si>
  <si>
    <t>I.- RESULTADOS</t>
  </si>
  <si>
    <t>1.- PERFIL DE CUMPLIMIENTO</t>
  </si>
  <si>
    <t>ASPECTOS  A  VERIFICAR</t>
  </si>
  <si>
    <t>N°</t>
  </si>
  <si>
    <t>Puntaje máximo</t>
  </si>
  <si>
    <t>Cumple</t>
  </si>
  <si>
    <t>No cumple</t>
  </si>
  <si>
    <t>No Aplica</t>
  </si>
  <si>
    <t>Puntaje Obtenido</t>
  </si>
  <si>
    <t>V</t>
  </si>
  <si>
    <t>PUNTAJE TOTAL</t>
  </si>
  <si>
    <t>II.- ANÁLISIS</t>
  </si>
  <si>
    <t>RESULTADOS DEL AUTODIAGNÓSTICO</t>
  </si>
  <si>
    <t>GRUPOS</t>
  </si>
  <si>
    <t>1.- CONCLUSIONES</t>
  </si>
  <si>
    <t>2.- RECOMENDACIONES</t>
  </si>
  <si>
    <t>REGISTRO FOTOGRÁFICO</t>
  </si>
  <si>
    <t>ALMACÉN DE SECOS</t>
  </si>
  <si>
    <t>FOTOGRAFÍA 02</t>
  </si>
  <si>
    <t>FOTOGRAFÍA 03</t>
  </si>
  <si>
    <t>FOTOGRAFÍA 04</t>
  </si>
  <si>
    <t>FOTOGRAFÍA 05</t>
  </si>
  <si>
    <t>FOTOGRAFÍA 06</t>
  </si>
  <si>
    <t>FOTOGRAFÍA 07</t>
  </si>
  <si>
    <t>FOTOGRAFÍA 08</t>
  </si>
  <si>
    <t>MEDIDAS PREVENTIVAS SANITARIAS</t>
  </si>
  <si>
    <t>LICENCIA MUNICIPAL DE FUNCIONAMIENTO
FOTOGRAFÍA 01</t>
  </si>
  <si>
    <t>OBSERVACIONES</t>
  </si>
  <si>
    <t>DNI:</t>
  </si>
  <si>
    <t>RUC:</t>
  </si>
  <si>
    <t xml:space="preserve">Razón social: </t>
  </si>
  <si>
    <t>Nombre comercial:</t>
  </si>
  <si>
    <t>Dirección:</t>
  </si>
  <si>
    <t xml:space="preserve">Distrito: </t>
  </si>
  <si>
    <t xml:space="preserve">Provincia: </t>
  </si>
  <si>
    <t xml:space="preserve">Región: </t>
  </si>
  <si>
    <t>Página web:</t>
  </si>
  <si>
    <t>Celular:</t>
  </si>
  <si>
    <t>Facebook:</t>
  </si>
  <si>
    <t xml:space="preserve">Horario de atención: </t>
  </si>
  <si>
    <t>N° de trabajadores</t>
  </si>
  <si>
    <t xml:space="preserve">MUJERES: </t>
  </si>
  <si>
    <t>HOMBRES:</t>
  </si>
  <si>
    <t xml:space="preserve">Clasificación: </t>
  </si>
  <si>
    <t>MODALIDADES</t>
  </si>
  <si>
    <t>Ofrece:          Sí (   )          No (   )</t>
  </si>
  <si>
    <t>Ejemplo: Sandboarding</t>
  </si>
  <si>
    <t>Opera:            Sí (   )          No (   )</t>
  </si>
  <si>
    <t>Ejemplo: Ciclismo</t>
  </si>
  <si>
    <t>TURISMO DE AVENTURA, CANOTAJE, CAMINATA Y ALTA MONTAÑA</t>
  </si>
  <si>
    <t xml:space="preserve">Registro
DIRCETUR/GERCETUR/MINCETUR:        SI  (  )                NO (  )   </t>
  </si>
  <si>
    <t>Se ha establecido la estructura organizacional y las responsabilidades de los puestos que ha definido.</t>
  </si>
  <si>
    <t>1.1</t>
  </si>
  <si>
    <t>1.2</t>
  </si>
  <si>
    <t>El empleador y personal conocen y cumplen con las responsabilidades indicadas por la empresa.</t>
  </si>
  <si>
    <t>2.1</t>
  </si>
  <si>
    <t>2.2</t>
  </si>
  <si>
    <t>2.3</t>
  </si>
  <si>
    <t>2.4</t>
  </si>
  <si>
    <t>2.5</t>
  </si>
  <si>
    <t>2.6</t>
  </si>
  <si>
    <t>2.7</t>
  </si>
  <si>
    <t>2.8</t>
  </si>
  <si>
    <t>2.9</t>
  </si>
  <si>
    <t>2.10</t>
  </si>
  <si>
    <t>2.11</t>
  </si>
  <si>
    <t>2.12</t>
  </si>
  <si>
    <t>2.13</t>
  </si>
  <si>
    <t>Antes del reinicio de las actividades se ha realizado el saneamiento integral de las instalaciones, para ello, se cuenta con los certificados correspondientes (desinfección, desratización, desinsectación y limpieza y desinfección de reservorios de agua).</t>
  </si>
  <si>
    <t>Cuenta con medidas o política de no contacto durante el servicio.</t>
  </si>
  <si>
    <t xml:space="preserve">Para las actividades de turismo de aventura, canotaje, caminata y alta montaña, cuenta con un plan de contingencia cuando el personal, cliente, pasajeros o terceros presente sintomatología compatible con el COVID-19, para prevenir riesgos laborales del personal que atiende dichas emergencias, tomando en cuenta también la limpieza y desinfección de las superficies contaminadas. </t>
  </si>
  <si>
    <t>Para las actividades de turismo de aventura, canotaje, caminata y alta montaña, cuenta con un plan de contingencia en caso de accidentes (por ejemplo: caída del pasajero), donde se indique las medidas sanitarias de prevención frente al COVID-19 que adoptaría el personal en relación al pasajero accidentado.</t>
  </si>
  <si>
    <t>Registra la información del pasajero (con consentimiento del uso de sus datos personales) para realizar la trazabilidad en caso de sospecha o confirmación de contagio del COVID-19.</t>
  </si>
  <si>
    <t>Para las actividades de turismo de aventura, canotaje, caminata y alta montaña, cuenta con un cronograma de mantenimiento, limpieza y desinfección de las instalaciones, equipos, materiales y otros.</t>
  </si>
  <si>
    <t xml:space="preserve">Para las actividades de alta montaña, evita recorridos muy populares que pueden estar masificados, coordina con otras empresas para evitar aglomeraciones y planifica recorridos en espacios abiertos en lugar de barrancos, gargantas muy angostas o descensos con muchos rápeles. </t>
  </si>
  <si>
    <t>EQUIPOS DE PROTECCIÓN PERSONAL (EPP)</t>
  </si>
  <si>
    <t>3.1.1</t>
  </si>
  <si>
    <t>3.1.2</t>
  </si>
  <si>
    <t>INSTALACIONES Y SERVICIOS</t>
  </si>
  <si>
    <t xml:space="preserve">Entrega al personal de campo u operativo EPP de contingencia para casos sospechosos durante la operación y situaciones que lo ameriten. </t>
  </si>
  <si>
    <t>3.2.1</t>
  </si>
  <si>
    <t>REQUISITOS BÁSICOS</t>
  </si>
  <si>
    <t>3.2.1.1</t>
  </si>
  <si>
    <t>3.2.1.2</t>
  </si>
  <si>
    <t>3.2.1.3</t>
  </si>
  <si>
    <t>3.2.1.4</t>
  </si>
  <si>
    <t>3.2.1.5</t>
  </si>
  <si>
    <t>3.2.1.6</t>
  </si>
  <si>
    <t>3.2.1.7</t>
  </si>
  <si>
    <t>3.2.1.8</t>
  </si>
  <si>
    <t>3.2.1.9</t>
  </si>
  <si>
    <t>Ha establecido las zonas en la tendrá acceso el cliente y/o pasajero y/o terceros.</t>
  </si>
  <si>
    <t>La zona de atención al cliente y/o pasajero y/o terceros cuenta con señalización y/o barreras físicas para evitar el contacto directo con el público en general.</t>
  </si>
  <si>
    <t>Los ambientes de la empresa se encuentran ventilados.</t>
  </si>
  <si>
    <t>La empresa utiliza marcadores (control de asistencia de personal) de aproximación.</t>
  </si>
  <si>
    <t xml:space="preserve">Ha implementado dispositivos con soluciones desinfectantes para manos en puntos estratégicos de la empresa y se encuentra a disposición del personal, clientes y pasajeros. Estos dispositivos se encuentran en buenas condiciones de conservación, operatividad e higiene. </t>
  </si>
  <si>
    <t>Se asigna al personal útiles de oficina y equipos o dispositivos eléctricos para uso personal. En caso de alternancia se realiza la limpieza y desinfección entre turnos.</t>
  </si>
  <si>
    <t>3.2.2</t>
  </si>
  <si>
    <t>LIMPIEZA Y DESINFECCIÓN</t>
  </si>
  <si>
    <t>3.2.2.1</t>
  </si>
  <si>
    <t>3.2.2.2</t>
  </si>
  <si>
    <t>3.2.2.3</t>
  </si>
  <si>
    <t>3.2.2.4</t>
  </si>
  <si>
    <t>3.2.2.5</t>
  </si>
  <si>
    <t>3.2.2.6</t>
  </si>
  <si>
    <t>3.2.2.7</t>
  </si>
  <si>
    <t>Se asegura la cantidad y ubicación de puntos de lavado de manos adecuadamente implementado y puntos de desinfección de manos, uno de los puntos se ubica al ingreso de la empresa. Dichos puntos cuentan con material informativo sobre el correcto lavado de manos y/o desinfección de manos, ubicado en la parte superior.  En lo posible, se han implementado mecanismos que eviten el contacto de las manos con los grifos o manijas.</t>
  </si>
  <si>
    <t xml:space="preserve">Los productos de limpieza y desinfección están debidamente almacenados e identificados. </t>
  </si>
  <si>
    <t>Se ha establecido el lavado o desinfección de manos previo al inicio de las labores.</t>
  </si>
  <si>
    <t>Se ha determinado la frecuencia de limpieza y desinfección de los lugares de trabajo, equipos, materiales y otros accesorios; las medidas de protección y capacitación del personal que realiza la limpieza y desinfección; así como, la disponibilidad de las sustancias de limpieza y desinfección.</t>
  </si>
  <si>
    <t>Se limpia y desinfecta con mayor frecuencia todos los ambientes de alto tránsito y las superficies que entran en contacto con las manos de las personas.</t>
  </si>
  <si>
    <t>Cuenta con una zona exclusiva para la limpieza y desinfección de las herramientas de limpieza u otros materiales. Dicha zona se encuentra en buen estado de conservación, operatividad de higiene.</t>
  </si>
  <si>
    <t xml:space="preserve">Cuenta con una zona de recepción de productos, así como de las pertenencias de los pasajeros, además, cuenta con los equipos y materiales para su desinfección.  </t>
  </si>
  <si>
    <t>3.2.3</t>
  </si>
  <si>
    <t>DISPOSICIÓN DE RESIDUOS SÓLIDOS</t>
  </si>
  <si>
    <t>3.2.3.1</t>
  </si>
  <si>
    <t>3.2.3.2</t>
  </si>
  <si>
    <t>3.2.3.3</t>
  </si>
  <si>
    <t>3.2.3.4</t>
  </si>
  <si>
    <t xml:space="preserve">Las áreas de la empresa cuentan con tachos o recipientes rotulados con tapa vaivén o accionado a pedal con bolsa interna para el descarte de EPP. </t>
  </si>
  <si>
    <t>Excepcionalmente, en los lugares donde se realizan las actividades de turismo de aventura, canotaje, caminata y alta montaña, donde no es posible contar con tachos o recipientes, se utilizan bolsas plásticas diferenciadas para el descarte de EPP.</t>
  </si>
  <si>
    <t xml:space="preserve">Las bolsas plásticas que contienen los desechos de EPP son amarradas con doble nudo y rociadas con solución desinfectante para su disposición final en el contenedor de residuos no aprovechables. El personal que manipula los residuos utiliza EPP adecuados y realiza correctamente el lavado y desinfección de manos. </t>
  </si>
  <si>
    <t>3.2.4</t>
  </si>
  <si>
    <t>SERVICIOS HIGIÉNICOS Y VESTUARIO</t>
  </si>
  <si>
    <t>3.2.4.1</t>
  </si>
  <si>
    <t>3.2.4.2</t>
  </si>
  <si>
    <t>3.2.4.3</t>
  </si>
  <si>
    <t xml:space="preserve">Los ambientes se mantienen en buen estado de higiene y operatividad. Los servicios higiénicos se limpian y desinfectan con mayor frecuencia; y los lavatorios cuentan con sus accesorios (jabón líquido, desinfectante, papel toalla y otros). </t>
  </si>
  <si>
    <t>Cuenta con un espacio exclusivo para que el personal guarde sus artículos personales, acondicionado de manera que se evite la contaminación.</t>
  </si>
  <si>
    <t>Cuando el personal de campo realiza actividades de aventura, canotaje, caminata y alta montaña, y no tenga acceso a un espacio exclusivo, dispone sus artículos personales en bolsas (higienizadas y de uso exclusivo) evitando la contaminación.</t>
  </si>
  <si>
    <t>3.2.5</t>
  </si>
  <si>
    <t xml:space="preserve">EQUIPAMIENTO PARA TURISMO DE AVENTURA, CANOTAJE CAMINATA Y ALTA MONTAÑA </t>
  </si>
  <si>
    <t>3.2.5.1</t>
  </si>
  <si>
    <t>3.2.5.2</t>
  </si>
  <si>
    <t>3.2.5.3</t>
  </si>
  <si>
    <t>3.2.5.4</t>
  </si>
  <si>
    <t>3.2.5.5</t>
  </si>
  <si>
    <t xml:space="preserve">Cuenta con instructivos de limpieza y desinfección para el equipamiento utilizado de acuerdo a la modalidad.  </t>
  </si>
  <si>
    <t>Luego de cada servicio y al iniciar un nuevo servicio, se desinfecta por completo el equipamiento utilizado de la modalidad a desarrollar.</t>
  </si>
  <si>
    <t xml:space="preserve">Realiza el control de mantenimiento y desinfección del equipamiento entregado a las burbujas sociales y pasajeros, y los guarda protegidos. Se asigna el equipamiento de forma exclusiva a cada pasajero o burbuja social. </t>
  </si>
  <si>
    <t>Se mantiene el distanciamiento físico del personal y pasajeros, cuando hacen uso del equipamiento.</t>
  </si>
  <si>
    <t>PERSONAL</t>
  </si>
  <si>
    <t>3.3.1</t>
  </si>
  <si>
    <t>3.3.2</t>
  </si>
  <si>
    <t>3.3.3</t>
  </si>
  <si>
    <t>3.3.4</t>
  </si>
  <si>
    <t>3.3.5</t>
  </si>
  <si>
    <t>3.3.6</t>
  </si>
  <si>
    <t xml:space="preserve">Utiliza y mantiene en buenas condiciones sus EPP (antes, durante y después de sus actividades). </t>
  </si>
  <si>
    <t>Reporta cualquier indicio de sintomatología COVID-19.</t>
  </si>
  <si>
    <t>Mantiene un comportamiento oportuno que evita el contagio del COVID-19.</t>
  </si>
  <si>
    <t>Asiste a las actividades de sensibilización y capacitación para prevenir el contagio del COVID-19.</t>
  </si>
  <si>
    <t>3.4.1</t>
  </si>
  <si>
    <t>3.4.2</t>
  </si>
  <si>
    <t>La formación de burbujas sociales se aplica solo para pernoctes en los servicios brindados (turismo de aventura, canotaje, caminata y alta montaña).</t>
  </si>
  <si>
    <t>Se considera los criterios para la formación de la burbuja social y las restricciones para su formación, en turismo de aventura, canotaje, caminata y alta montaña.</t>
  </si>
  <si>
    <t>3.5.1</t>
  </si>
  <si>
    <t>PARA EL PERSONAL</t>
  </si>
  <si>
    <t>SENSIBILIZACIÓN Y CAPACITACIÓN</t>
  </si>
  <si>
    <t>3.5.1.1</t>
  </si>
  <si>
    <t>3.5.1.2</t>
  </si>
  <si>
    <t>3.5.1.3</t>
  </si>
  <si>
    <t xml:space="preserve">Se cuenta con un programa de sensibilización y capacitación para todo el personal en temas referidos al COVID-19 y presenta documentación de su ejecución.   </t>
  </si>
  <si>
    <t>Cuenta con carteles o avisos de sensibilización respecto al COVID-19 en lugares visibles de la empresa o los difunde en medios de comunicación eficientes.</t>
  </si>
  <si>
    <t xml:space="preserve">Previo a sus labores, se brinda al personal de campo (de aventura, canotaje, caminata y alta montaña) capacitación sobre la importancia y uso correcto de los elementos de protección personal que utilizarán en sus actividades. </t>
  </si>
  <si>
    <t>3.5.2</t>
  </si>
  <si>
    <t>PARA EL CLIENTE</t>
  </si>
  <si>
    <t>3.5.2.1</t>
  </si>
  <si>
    <t>3.5.2.2</t>
  </si>
  <si>
    <t>Se sensibiliza a los clientes respecto a las medidas sanitarias para prevenir el contagio del COVID-19, a través de medios digitales o físicos.</t>
  </si>
  <si>
    <t>TERCEROS</t>
  </si>
  <si>
    <t>3.6.1</t>
  </si>
  <si>
    <t xml:space="preserve">Cumple con las medidas sanitarias establecidas por la empresa. </t>
  </si>
  <si>
    <t>CLIENTE Y PASAJERO</t>
  </si>
  <si>
    <t>3.7.1</t>
  </si>
  <si>
    <t>3.7.2</t>
  </si>
  <si>
    <t>3.7.3</t>
  </si>
  <si>
    <t>Los pasajeros en la medida de lo posible traen su propio material que no lo comparten con nadie. Caso contrario, la empresa contará con el material previamente preparado y desinfectado que utilizará el pasajero.</t>
  </si>
  <si>
    <t>Previo al inicio del servicio, se brinda capacitación sobre la importancia y uso correcto de los elementos de protección personal que utilizarán en las actividades de aventura, canotaje, caminata y alta montaña.</t>
  </si>
  <si>
    <t>3.8.1</t>
  </si>
  <si>
    <t>ACTIVIDADES OPERATIVAS</t>
  </si>
  <si>
    <t>INFORMACIÓN Y ASESORÍA</t>
  </si>
  <si>
    <t>3.8.1.1</t>
  </si>
  <si>
    <t xml:space="preserve">Se proporciona información de manera digital, y se comunica respecto a: las medidas preventivas sanitarias establecidas por la empresa y el programa de viaje indicando los protocolos de los sitios visitados y/o medios de transporte, restricciones del servicio, y otras que se dispongan. </t>
  </si>
  <si>
    <t>3.8.2</t>
  </si>
  <si>
    <t>VENTAS</t>
  </si>
  <si>
    <t>3.8.2.1</t>
  </si>
  <si>
    <t xml:space="preserve">Proporciona información de manera digital, entre los que se encuentran: el registro de los datos del pasajero; utilización de medios de pago virtuales, y en caso de pago en efectivo, tarjeta de crédito o uso de POS se ha implementado las medidas sanitarias; y otras medidas que la empresa ha dispuesto. </t>
  </si>
  <si>
    <t>3.8.3</t>
  </si>
  <si>
    <t>RESERVAS</t>
  </si>
  <si>
    <t>3.8.3.1</t>
  </si>
  <si>
    <t>3.8.3.2</t>
  </si>
  <si>
    <t>Se verifica los datos de los pasajeros.</t>
  </si>
  <si>
    <t xml:space="preserve">Se solicita reserva a: proveedores, guías, sitios programados y/o medios de transporte y otros servicios que se requieran, cumpliendo con sus protocolos. </t>
  </si>
  <si>
    <t>3.8.4</t>
  </si>
  <si>
    <t>3.8.4.1</t>
  </si>
  <si>
    <t>PRESTACIÓN DEL SERVICIO (OPERACIÓN TURÍSTICA)</t>
  </si>
  <si>
    <t>ANTES DE LA OPERACIÓN</t>
  </si>
  <si>
    <t>3.8.4.1.1</t>
  </si>
  <si>
    <t>3.8.4.1.2</t>
  </si>
  <si>
    <t>3.8.4.1.3</t>
  </si>
  <si>
    <t>Se entrega al personal de campo el material relacionado al grupo de pasajeros, tales como: documentación, EPP de contingencia, dinero, otros. Dichos materiales han sido previamente desinfectados y puestos en un sobre o bolsa. De ser posible utiliza medios digitales para entregar o recibir documentos del personal de campo o pasajero.</t>
  </si>
  <si>
    <t>Reconfirma los servicios con todos los proveedores relacionados al grupo y confirma que porten EPP.</t>
  </si>
  <si>
    <t xml:space="preserve">Para las actividades de aventura, canotaje, caminata y alta montaña, el pasajero suscribe una declaración jurada donde indica su buen estado de salud, y que acepta las condiciones de servicio y las medidas preventivas adoptadas ante el COVID-19. </t>
  </si>
  <si>
    <t>3.8.4.2</t>
  </si>
  <si>
    <t>DURANTE LA OPERACIÓN</t>
  </si>
  <si>
    <t>3.8.4.2.1</t>
  </si>
  <si>
    <t>3.8.4.2.2</t>
  </si>
  <si>
    <t>3.8.4.2.3</t>
  </si>
  <si>
    <t>El personal de campo verifica y se asegura que los pasajeros cumplan con las medidas sanitarias de la empresa y los protocolos sanitarios de los terceros programados. Se monitorea la operación y registra toda incidencia.</t>
  </si>
  <si>
    <t>En caso de pernocte, en las actividades de aventura, canotaje, caminata y alta montaña, se cumple las medidas sanitarias establecidas por la empresa.</t>
  </si>
  <si>
    <t>Para las actividades de alta montaña se cumple con las medidas sanitarias establecidas por la empresa. Se monitorea la operación y registra toda incidencia.</t>
  </si>
  <si>
    <t>3.8.4.3</t>
  </si>
  <si>
    <t>TERMINO/DESPUÉS DE LA OPERACIÓN</t>
  </si>
  <si>
    <t>3.8.4.3.1</t>
  </si>
  <si>
    <t>Para las actividades de aventura, canotaje, caminata y alta montaña se cumple con las medidas sanitarias y otras establecidas por la empresa.</t>
  </si>
  <si>
    <t>3.8.5</t>
  </si>
  <si>
    <t>POST VENTA</t>
  </si>
  <si>
    <t>3.8.5.1</t>
  </si>
  <si>
    <t>3.8.5.2</t>
  </si>
  <si>
    <t>Se revisa el registro de incidencias reportado durante la operación, para realizar la trazabilidad de casos relacionados al COVID-19.</t>
  </si>
  <si>
    <t>En caso de atención presencial se reduce y evita la manipulación de objetos del cliente y desinfecta los objetos o materiales a enviar al cliente como acción de fidelización.</t>
  </si>
  <si>
    <t>3.8.6</t>
  </si>
  <si>
    <t>VISITAS COMERCIALES</t>
  </si>
  <si>
    <t>3.8.6.1</t>
  </si>
  <si>
    <t xml:space="preserve">El personal cumple con las medidas sanitarias, tales como: utilización de medios digitales para brindar información, desinfección de todo el material utilizado (de ser el caso), guardar en una bolsa todo el material que se entregará al cliente, portar solución desinfectante para manos de uso personal y EPP de contingencia, seguir los protocolos de la empresa visitada, desechar adecuadamente los EPP.  </t>
  </si>
  <si>
    <t>Los proveedores cuentan con la constancia de autorización de reanudación de actividades y cumplen con los protocolos establecidos ante el COVID-19.</t>
  </si>
  <si>
    <t xml:space="preserve">Ha definido el aforo en todas las áreas de la empresa, cumpliendo con el distanciamiento físico entre las personas de acuerdo a lo establecido en la norma vigente. </t>
  </si>
  <si>
    <t xml:space="preserve">Se informa al cliente respecto: 1) Al uso obligatorio, correcto y tener en buen estado la mascarilla, 2) Mantener un comportamiento oportuno que evite el contagio del COVID-19, y 3) Comunicarse cuando presente alguna sintomatología del COVID-19 dentro de los 15 días posteriores del servicio ofrecido. </t>
  </si>
  <si>
    <t>IMPORTANTE: La calificación es "SÍ" si cumple el aspecto a verificar completamente, "NO" si no cumple o cumple parcialmente el aspecto a verificar y "NA" si no aplica el aspecto a verificar al establecimiento.</t>
  </si>
  <si>
    <t xml:space="preserve">Nombres y Apellidos:  </t>
  </si>
  <si>
    <t>APLICA PARA PRESTADORES DE SERVICIOS MINORISTAS, MAYORISTAS Y OPERADORES DE TURISMO</t>
  </si>
  <si>
    <t>APLICA PARA PRESTADORES DE SERVICIOS MINORISTAS, MAYORISTAS Y OPERADORES DE TURISMO, A EXCEPCIÓN EL ÍTEM 3.8.4. PRESTACIÓN DEL SERVICIO (OPERACIÓN TURÍSTICA) QUE APLICA ÚNICAMENTE A LOS OPERADORES DE TURISMO</t>
  </si>
  <si>
    <t>APLICA ÚNICAMENTE A LOS OPERADORES DE TURISMO</t>
  </si>
  <si>
    <t xml:space="preserve">El personal que atiende a clientes y terceros de manera presencial informa sobre los protocolos de atención y no recibe alimentos o bebidas durante la atención. </t>
  </si>
  <si>
    <t>En la fecha abajo señalada, el establecimiento participó de la fase de autodiagnóstico de la vigilancia de cumplimiento de los protocolos sanitarios sectoriales para la prevención del COVID-19.</t>
  </si>
  <si>
    <t>CARTILLA PARA AGENCIAS DE VIAJES Y TURISMO, TURISMO DE AVENTURA, CANOTAJE, CAMINATA Y ALTA MONTAÑA  - AUTODIAGNÓSTICO</t>
  </si>
  <si>
    <t>Para las actividades de turismo de aventura, canotaje, caminata y alta montaña, ha establecido un procedimiento que indique las medidas correctivas a aplicar para el personal, cliente, pasajero y terceros que incumplan las medidas sanitarias de prevención ante el COVID-19.</t>
  </si>
  <si>
    <t>Cuenta con botiquín y equipo de primeros auxilios (para las actividades de turismo de aventura, canotaje, caminata y alta montaña) conforme a lo dispuesto por la normativa sectorial vigente.</t>
  </si>
  <si>
    <t>Para las actividades de alta montaña se considera el número de participantes por grupo de acuerdo a la NTP 500.007 2010 "Turismo de aventura en la especialidad de escalada en roca y hielo", o su versión actualizada, y garantiza en todo momento el distanciamiento físico entre los integrantes del grupo.</t>
  </si>
  <si>
    <t>La empresa que realiza turismo de aventura, canotaje, caminata y alta montaña, cuenta con un espacio que puede ser utilizado para aislar al personal, clientes, pasajeros o terceros que puedan presentar la sintomatología COVID-19, de ser posible.</t>
  </si>
  <si>
    <t>La disposición de los residuos sólidos generales se realiza conforme al D.L. N° 1278 y la R.M. N° 099-2020-MINAM (separa los residuos orgánicos, inorgánicos y EPP descartados, disponiéndolo en tachos con tapa vaivén o accionado a pedal, identificados y bolsa en su interior).</t>
  </si>
  <si>
    <t>El personal de campo cuenta con bolsas plásticas de contingencia y diferenciadas para separar el equipamiento utilizado por el pasajero o personal sospechoso al COVID-19. Las bolsas con el equipamiento son dispuestas adecuadamente y el equipamiento sigue un tratamiento profundo de limpieza y desinfección para que se encuentre operativo.</t>
  </si>
  <si>
    <t>FORMACIÓN DE LA BURBUJA SOCIAL PARA LA PRESTACIÓN DEL SERVICIO</t>
  </si>
  <si>
    <t>Correo electrponico de atención al cliente</t>
  </si>
  <si>
    <t>Teléfono de informes:</t>
  </si>
  <si>
    <t>REPRESENTANTE LEGAL DE LA EMPRESA</t>
  </si>
  <si>
    <t>La empresa ha elaborado el "Plan para la vigilancia, prevención y control de COVID-19 en el trabajo" (PVPC) de acuerdo a la  R.M N° 972  - 2020 - "Lineamientos para la vigilancia, prevención y control de la salud de los trabajadores con riesgo de exposición a SARS-CoV-2".</t>
  </si>
  <si>
    <t xml:space="preserve">Para las actividades de turismo de aventura, canotaje, caminata y alta montaña, si la empresa realiza entre sus propias operaciones, el servicio de alimentación para los pasajeros y/o trabajadores, para ello, cuenta con el protocolo de medidas sanitarias conforme a los lineamientos indicados en la R.M N° 972  - 2020 </t>
  </si>
  <si>
    <t xml:space="preserve">Cumple con los lineamientos de medidas de protección personal indicados en el ítem 7.2.6 de la R.M N° 972-2020/MINSA (trabajadores de mediano riesgo deben cumplir con el mínimo estándar de mascarillas quirurgicas (descartables) o combinación de mascarillas comunitarias. Los trabajadores de bajo riesgo deben utilizar como mínimo mascarillas comunitarias). </t>
  </si>
  <si>
    <t>Si se cuenta con ascensores, vestidores, cafetines, medios de transporte y otros se mantiene el distanciamiento físico mínimo de 1.5 metro entre usuarios y se respeta los turnos. En caso de comedores o ambientes de consumo de alimentos el distanciamiento físico mínimo de 1.5 metros entre usuarios y se respeta los turnos.</t>
  </si>
  <si>
    <t>Cumple con el procedimiento y frecuencia de lavado o desinfección de manos.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</si>
</sst>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C0A]d\-mmm\-yy;@"/>
    <numFmt numFmtId="165" formatCode="[$-C0A]d\ &quot;de&quot;\ mmmm\ &quot;de&quot;\ yyyy;@"/>
    <numFmt numFmtId="166" formatCode="[$-409]h:mm\ AM/PM;@"/>
  </numFmts>
  <fonts count="36" x14ac:knownFonts="1">
    <font>
      <sz val="11"/>
      <color theme="1"/>
      <name val="Calibri"/>
      <family val="2"/>
      <scheme val="minor"/>
    </font>
    <font>
      <sz val="13"/>
      <name val="Calibri"/>
      <family val="2"/>
    </font>
    <font>
      <sz val="11"/>
      <color indexed="8"/>
      <name val="Calibri"/>
      <family val="2"/>
    </font>
    <font>
      <sz val="13"/>
      <name val="Arial"/>
      <family val="2"/>
    </font>
    <font>
      <sz val="11"/>
      <name val="Arial"/>
      <family val="2"/>
    </font>
    <font>
      <b/>
      <sz val="12"/>
      <name val="Arial"/>
      <family val="2"/>
    </font>
    <font>
      <sz val="12"/>
      <name val="Arial"/>
      <family val="2"/>
    </font>
    <font>
      <b/>
      <sz val="13"/>
      <name val="Arial"/>
      <family val="2"/>
    </font>
    <font>
      <u/>
      <sz val="11"/>
      <color theme="10"/>
      <name val="Calibri"/>
      <family val="2"/>
      <scheme val="minor"/>
    </font>
    <font>
      <sz val="11"/>
      <color theme="1"/>
      <name val="Calibri"/>
      <family val="2"/>
      <scheme val="minor"/>
    </font>
    <font>
      <sz val="14"/>
      <name val="Arial"/>
      <family val="2"/>
    </font>
    <font>
      <u/>
      <sz val="11"/>
      <color theme="10"/>
      <name val="Calibri"/>
      <family val="2"/>
    </font>
    <font>
      <b/>
      <sz val="11"/>
      <name val="Arial"/>
      <family val="2"/>
    </font>
    <font>
      <sz val="8"/>
      <name val="Calibri"/>
      <family val="2"/>
      <scheme val="minor"/>
    </font>
    <font>
      <b/>
      <sz val="10"/>
      <name val="Arial"/>
      <family val="2"/>
    </font>
    <font>
      <sz val="12"/>
      <color indexed="8"/>
      <name val="Arial"/>
      <family val="2"/>
    </font>
    <font>
      <b/>
      <sz val="12"/>
      <color indexed="9"/>
      <name val="Arial"/>
      <family val="2"/>
    </font>
    <font>
      <sz val="12"/>
      <color theme="1"/>
      <name val="Arial"/>
      <family val="2"/>
    </font>
    <font>
      <b/>
      <sz val="12"/>
      <color indexed="8"/>
      <name val="Arial"/>
      <family val="2"/>
    </font>
    <font>
      <b/>
      <sz val="13"/>
      <name val="Calibri"/>
      <family val="2"/>
    </font>
    <font>
      <sz val="13"/>
      <color indexed="8"/>
      <name val="Arial"/>
      <family val="2"/>
    </font>
    <font>
      <b/>
      <sz val="11"/>
      <color indexed="8"/>
      <name val="Calibri"/>
      <family val="2"/>
    </font>
    <font>
      <b/>
      <sz val="14"/>
      <color indexed="8"/>
      <name val="Calibri"/>
      <family val="2"/>
    </font>
    <font>
      <b/>
      <sz val="9"/>
      <color indexed="81"/>
      <name val="Tahoma"/>
      <family val="2"/>
    </font>
    <font>
      <sz val="9"/>
      <color indexed="81"/>
      <name val="Tahoma"/>
      <family val="2"/>
    </font>
    <font>
      <sz val="11"/>
      <color theme="1"/>
      <name val="Calibri"/>
      <family val="2"/>
    </font>
    <font>
      <b/>
      <sz val="11"/>
      <color rgb="FF000000"/>
      <name val="Calibri"/>
      <family val="2"/>
    </font>
    <font>
      <b/>
      <sz val="12"/>
      <color rgb="FF000000"/>
      <name val="Arial"/>
      <family val="2"/>
    </font>
    <font>
      <sz val="14"/>
      <name val="Calibri"/>
      <family val="2"/>
    </font>
    <font>
      <sz val="13"/>
      <color theme="0" tint="-0.14999847407452621"/>
      <name val="Arial"/>
      <family val="2"/>
    </font>
    <font>
      <b/>
      <sz val="16"/>
      <name val="Arial"/>
      <family val="2"/>
    </font>
    <font>
      <b/>
      <sz val="16"/>
      <color theme="1"/>
      <name val="Arial"/>
      <family val="2"/>
    </font>
    <font>
      <sz val="16"/>
      <name val="Arial"/>
      <family val="2"/>
    </font>
    <font>
      <b/>
      <sz val="16"/>
      <color indexed="8"/>
      <name val="Arial"/>
      <family val="2"/>
    </font>
    <font>
      <b/>
      <i/>
      <sz val="16"/>
      <color rgb="FFC00000"/>
      <name val="Arial"/>
      <family val="2"/>
    </font>
    <font>
      <sz val="13"/>
      <color theme="1"/>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BFBFBF"/>
        <bgColor rgb="FF000000"/>
      </patternFill>
    </fill>
    <fill>
      <patternFill patternType="solid">
        <fgColor rgb="FFFFFF00"/>
        <bgColor indexed="64"/>
      </patternFill>
    </fill>
    <fill>
      <patternFill patternType="solid">
        <fgColor theme="0" tint="-0.1499984740745262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6">
    <xf numFmtId="0" fontId="0" fillId="0" borderId="0"/>
    <xf numFmtId="9" fontId="2" fillId="0" borderId="0" applyFont="0" applyFill="0" applyBorder="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8" fillId="0" borderId="0" applyNumberFormat="0" applyFill="0" applyBorder="0" applyAlignment="0" applyProtection="0"/>
    <xf numFmtId="0" fontId="9" fillId="0" borderId="0"/>
  </cellStyleXfs>
  <cellXfs count="226">
    <xf numFmtId="0" fontId="0" fillId="0" borderId="0" xfId="0"/>
    <xf numFmtId="0" fontId="4" fillId="3" borderId="0" xfId="0" applyFont="1" applyFill="1" applyBorder="1" applyAlignment="1">
      <alignment horizontal="center" vertical="center" wrapText="1"/>
    </xf>
    <xf numFmtId="0" fontId="4" fillId="3" borderId="0" xfId="0" applyFont="1" applyFill="1" applyBorder="1" applyAlignment="1">
      <alignment vertical="center" wrapText="1"/>
    </xf>
    <xf numFmtId="0" fontId="1" fillId="2" borderId="0" xfId="0" applyFont="1" applyFill="1" applyAlignment="1">
      <alignment vertical="center"/>
    </xf>
    <xf numFmtId="0" fontId="3" fillId="2" borderId="0" xfId="0" applyFont="1" applyFill="1" applyAlignment="1">
      <alignment vertical="center"/>
    </xf>
    <xf numFmtId="0" fontId="10" fillId="2" borderId="0" xfId="0" applyFont="1" applyFill="1" applyAlignment="1">
      <alignment vertical="center"/>
    </xf>
    <xf numFmtId="0" fontId="10" fillId="3" borderId="0" xfId="0" applyFont="1" applyFill="1" applyAlignment="1">
      <alignment vertical="center"/>
    </xf>
    <xf numFmtId="0" fontId="10" fillId="3" borderId="0" xfId="0" applyFont="1" applyFill="1" applyBorder="1" applyAlignment="1">
      <alignment vertical="center"/>
    </xf>
    <xf numFmtId="0" fontId="3" fillId="3" borderId="0" xfId="0" applyFont="1" applyFill="1" applyAlignment="1">
      <alignment vertical="center"/>
    </xf>
    <xf numFmtId="0" fontId="1" fillId="3" borderId="0" xfId="0" applyFont="1" applyFill="1" applyBorder="1" applyAlignment="1">
      <alignment vertical="center"/>
    </xf>
    <xf numFmtId="0" fontId="1" fillId="3" borderId="0" xfId="0" applyFont="1" applyFill="1" applyAlignment="1">
      <alignment vertical="center"/>
    </xf>
    <xf numFmtId="0" fontId="7" fillId="3" borderId="9" xfId="0" applyFont="1" applyFill="1" applyBorder="1"/>
    <xf numFmtId="0" fontId="7" fillId="3" borderId="33" xfId="0" applyFont="1" applyFill="1" applyBorder="1" applyAlignment="1">
      <alignment horizontal="left"/>
    </xf>
    <xf numFmtId="0" fontId="7" fillId="3" borderId="10" xfId="0" applyFont="1" applyFill="1" applyBorder="1"/>
    <xf numFmtId="0" fontId="7" fillId="3" borderId="0" xfId="0" applyFont="1" applyFill="1" applyAlignment="1">
      <alignment vertical="center" wrapText="1"/>
    </xf>
    <xf numFmtId="0" fontId="3" fillId="3" borderId="0" xfId="0" applyFont="1" applyFill="1" applyAlignment="1" applyProtection="1">
      <alignment vertical="center" wrapText="1"/>
      <protection locked="0"/>
    </xf>
    <xf numFmtId="0" fontId="6" fillId="3" borderId="0" xfId="0" applyFont="1" applyFill="1" applyAlignment="1">
      <alignment vertical="center" wrapText="1"/>
    </xf>
    <xf numFmtId="0" fontId="3" fillId="3" borderId="0" xfId="0" applyFont="1" applyFill="1" applyAlignment="1">
      <alignment vertical="center" wrapText="1"/>
    </xf>
    <xf numFmtId="0" fontId="3" fillId="3" borderId="0" xfId="0" applyFont="1" applyFill="1" applyAlignment="1" applyProtection="1">
      <alignment horizontal="center" vertical="center" wrapText="1"/>
      <protection locked="0"/>
    </xf>
    <xf numFmtId="0" fontId="3" fillId="0" borderId="14" xfId="0" applyFont="1" applyBorder="1" applyAlignment="1">
      <alignment horizontal="center" vertical="center" wrapText="1"/>
    </xf>
    <xf numFmtId="0" fontId="10" fillId="3" borderId="0" xfId="0" applyFont="1" applyFill="1" applyAlignment="1">
      <alignment vertical="center" wrapText="1"/>
    </xf>
    <xf numFmtId="0" fontId="7" fillId="3" borderId="0" xfId="0" applyFont="1" applyFill="1"/>
    <xf numFmtId="0" fontId="3" fillId="3" borderId="0" xfId="0" applyFont="1" applyFill="1" applyAlignment="1">
      <alignment horizontal="center" vertical="center"/>
    </xf>
    <xf numFmtId="164" fontId="3" fillId="2" borderId="0" xfId="0" applyNumberFormat="1" applyFont="1" applyFill="1" applyAlignment="1">
      <alignment horizontal="center" vertical="center" wrapText="1"/>
    </xf>
    <xf numFmtId="0" fontId="7" fillId="3" borderId="0" xfId="0" applyFont="1" applyFill="1" applyAlignment="1">
      <alignment vertical="center"/>
    </xf>
    <xf numFmtId="0" fontId="14" fillId="2" borderId="36" xfId="0" applyFont="1" applyFill="1" applyBorder="1" applyAlignment="1">
      <alignment horizontal="center" vertical="center" wrapText="1"/>
    </xf>
    <xf numFmtId="0" fontId="14" fillId="3" borderId="37" xfId="0" applyFont="1" applyFill="1" applyBorder="1" applyAlignment="1">
      <alignment horizontal="left" vertical="center" wrapText="1"/>
    </xf>
    <xf numFmtId="1" fontId="12" fillId="5" borderId="36" xfId="0" applyNumberFormat="1" applyFont="1" applyFill="1" applyBorder="1" applyAlignment="1">
      <alignment horizontal="center" vertical="center" wrapText="1"/>
    </xf>
    <xf numFmtId="1" fontId="12" fillId="5" borderId="14" xfId="0" applyNumberFormat="1" applyFont="1" applyFill="1" applyBorder="1" applyAlignment="1">
      <alignment horizontal="center" vertical="center" wrapText="1"/>
    </xf>
    <xf numFmtId="9" fontId="12" fillId="5" borderId="37" xfId="0" applyNumberFormat="1"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4" fillId="3" borderId="39" xfId="0" applyFont="1" applyFill="1" applyBorder="1" applyAlignment="1">
      <alignment horizontal="left" vertical="center" wrapText="1"/>
    </xf>
    <xf numFmtId="1" fontId="12" fillId="5" borderId="38" xfId="0" applyNumberFormat="1" applyFont="1" applyFill="1" applyBorder="1" applyAlignment="1">
      <alignment horizontal="center" vertical="center" wrapText="1"/>
    </xf>
    <xf numFmtId="1" fontId="12" fillId="4" borderId="28" xfId="0" applyNumberFormat="1" applyFont="1" applyFill="1" applyBorder="1" applyAlignment="1">
      <alignment horizontal="center" vertical="center" wrapText="1"/>
    </xf>
    <xf numFmtId="1" fontId="12" fillId="4" borderId="15" xfId="0" applyNumberFormat="1" applyFont="1" applyFill="1" applyBorder="1" applyAlignment="1">
      <alignment horizontal="center" vertical="center" wrapText="1"/>
    </xf>
    <xf numFmtId="9" fontId="12" fillId="4" borderId="29" xfId="0" applyNumberFormat="1" applyFont="1" applyFill="1" applyBorder="1" applyAlignment="1">
      <alignment horizontal="center" vertical="center" wrapText="1"/>
    </xf>
    <xf numFmtId="0" fontId="15" fillId="3" borderId="0" xfId="0" applyFont="1" applyFill="1" applyAlignment="1">
      <alignment horizontal="center" vertical="center" wrapText="1"/>
    </xf>
    <xf numFmtId="0" fontId="5" fillId="3" borderId="0" xfId="0" applyFont="1" applyFill="1" applyAlignment="1">
      <alignment horizontal="center" vertical="center" wrapText="1"/>
    </xf>
    <xf numFmtId="0" fontId="17" fillId="3" borderId="0" xfId="0" applyFont="1" applyFill="1" applyAlignment="1">
      <alignment horizontal="center" vertical="center" wrapText="1"/>
    </xf>
    <xf numFmtId="0" fontId="17" fillId="2" borderId="0" xfId="0" applyFont="1" applyFill="1" applyAlignment="1">
      <alignment vertical="center" wrapText="1"/>
    </xf>
    <xf numFmtId="0" fontId="16" fillId="2" borderId="0" xfId="0" applyFont="1" applyFill="1" applyAlignment="1">
      <alignment horizontal="center" vertical="center" wrapText="1"/>
    </xf>
    <xf numFmtId="0" fontId="6" fillId="3" borderId="0" xfId="0" applyFont="1" applyFill="1" applyAlignment="1">
      <alignment horizontal="justify" vertical="center" wrapText="1"/>
    </xf>
    <xf numFmtId="0" fontId="17" fillId="3" borderId="0" xfId="0" applyFont="1" applyFill="1" applyAlignment="1">
      <alignment vertical="center" wrapText="1"/>
    </xf>
    <xf numFmtId="0" fontId="18" fillId="3" borderId="0" xfId="0" applyFont="1" applyFill="1" applyAlignment="1">
      <alignment vertical="center" wrapText="1"/>
    </xf>
    <xf numFmtId="0" fontId="18" fillId="3" borderId="0" xfId="0" applyFont="1" applyFill="1" applyAlignment="1">
      <alignment horizontal="left" vertical="center" wrapText="1"/>
    </xf>
    <xf numFmtId="0" fontId="15" fillId="2" borderId="0" xfId="0" applyFont="1" applyFill="1" applyAlignment="1">
      <alignment vertical="center" wrapText="1"/>
    </xf>
    <xf numFmtId="0" fontId="15" fillId="3" borderId="0" xfId="0" applyFont="1" applyFill="1" applyAlignment="1">
      <alignment vertical="center" wrapText="1"/>
    </xf>
    <xf numFmtId="0" fontId="17" fillId="2" borderId="0" xfId="0" applyFont="1" applyFill="1" applyAlignment="1">
      <alignment horizontal="center" vertical="center" wrapText="1"/>
    </xf>
    <xf numFmtId="0" fontId="5" fillId="4" borderId="2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25" fillId="6" borderId="0" xfId="0" applyFont="1" applyFill="1"/>
    <xf numFmtId="0" fontId="25" fillId="6" borderId="9" xfId="0" applyFont="1" applyFill="1" applyBorder="1"/>
    <xf numFmtId="0" fontId="25" fillId="6" borderId="10" xfId="0" applyFont="1" applyFill="1" applyBorder="1"/>
    <xf numFmtId="0" fontId="25" fillId="6" borderId="12" xfId="0" applyFont="1" applyFill="1" applyBorder="1"/>
    <xf numFmtId="0" fontId="25" fillId="6" borderId="8" xfId="0" applyFont="1" applyFill="1" applyBorder="1"/>
    <xf numFmtId="0" fontId="25" fillId="6" borderId="11" xfId="0" applyFont="1" applyFill="1" applyBorder="1"/>
    <xf numFmtId="0" fontId="7" fillId="3" borderId="12" xfId="0" applyFont="1" applyFill="1" applyBorder="1" applyAlignment="1">
      <alignment vertical="center"/>
    </xf>
    <xf numFmtId="0" fontId="7" fillId="3" borderId="8" xfId="0" applyFont="1" applyFill="1" applyBorder="1" applyAlignment="1">
      <alignment vertical="center"/>
    </xf>
    <xf numFmtId="0" fontId="3" fillId="3" borderId="0" xfId="0" applyFont="1" applyFill="1" applyAlignment="1" applyProtection="1">
      <alignment horizontal="center" vertical="center" wrapText="1"/>
      <protection locked="0"/>
    </xf>
    <xf numFmtId="0" fontId="0" fillId="2" borderId="0" xfId="0" applyFill="1" applyBorder="1" applyAlignment="1">
      <alignment horizontal="center" vertical="center" wrapText="1"/>
    </xf>
    <xf numFmtId="0" fontId="21" fillId="2" borderId="0" xfId="0" applyFont="1" applyFill="1" applyBorder="1" applyAlignment="1">
      <alignment vertical="center" wrapText="1"/>
    </xf>
    <xf numFmtId="0" fontId="7" fillId="0" borderId="0" xfId="0" applyFont="1" applyAlignment="1">
      <alignment vertical="center"/>
    </xf>
    <xf numFmtId="0" fontId="18" fillId="3" borderId="9" xfId="0" applyFont="1" applyFill="1" applyBorder="1" applyAlignment="1">
      <alignment vertical="center"/>
    </xf>
    <xf numFmtId="0" fontId="18" fillId="3" borderId="0" xfId="0" applyFont="1" applyFill="1" applyAlignment="1">
      <alignment vertical="center"/>
    </xf>
    <xf numFmtId="0" fontId="18" fillId="3" borderId="10" xfId="0" applyFont="1" applyFill="1" applyBorder="1" applyAlignment="1">
      <alignment vertical="center"/>
    </xf>
    <xf numFmtId="0" fontId="17" fillId="3" borderId="8" xfId="0" applyFont="1" applyFill="1" applyBorder="1" applyAlignment="1">
      <alignment vertical="center" wrapText="1"/>
    </xf>
    <xf numFmtId="0" fontId="18" fillId="3" borderId="8" xfId="0" applyFont="1" applyFill="1" applyBorder="1" applyAlignment="1">
      <alignment vertical="center" wrapText="1"/>
    </xf>
    <xf numFmtId="0" fontId="18" fillId="3" borderId="11" xfId="0" applyFont="1" applyFill="1" applyBorder="1" applyAlignment="1">
      <alignment vertical="center" wrapText="1"/>
    </xf>
    <xf numFmtId="0" fontId="21" fillId="2" borderId="7" xfId="0" applyFont="1" applyFill="1" applyBorder="1" applyAlignment="1">
      <alignment horizontal="center" vertical="center" wrapText="1"/>
    </xf>
    <xf numFmtId="0" fontId="28" fillId="2" borderId="0" xfId="0" applyFont="1" applyFill="1" applyAlignment="1">
      <alignment vertical="center" wrapText="1"/>
    </xf>
    <xf numFmtId="0" fontId="28" fillId="8" borderId="0" xfId="0" applyFont="1" applyFill="1" applyAlignment="1">
      <alignment vertical="center" wrapText="1"/>
    </xf>
    <xf numFmtId="0" fontId="3" fillId="9" borderId="0" xfId="0" applyFont="1" applyFill="1" applyAlignment="1">
      <alignment vertical="center" wrapText="1"/>
    </xf>
    <xf numFmtId="0" fontId="29" fillId="9" borderId="0" xfId="0" applyFont="1" applyFill="1" applyAlignment="1" applyProtection="1">
      <alignment vertical="center" wrapText="1"/>
      <protection locked="0"/>
    </xf>
    <xf numFmtId="0" fontId="29" fillId="9" borderId="0" xfId="0" applyFont="1" applyFill="1" applyAlignment="1">
      <alignment vertical="center" wrapText="1"/>
    </xf>
    <xf numFmtId="0" fontId="3" fillId="3" borderId="44"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4" fillId="3" borderId="0" xfId="0" applyFont="1" applyFill="1" applyBorder="1" applyAlignment="1">
      <alignment vertical="center"/>
    </xf>
    <xf numFmtId="0" fontId="6" fillId="9" borderId="0" xfId="0" applyFont="1" applyFill="1" applyAlignment="1">
      <alignment vertical="center" wrapText="1"/>
    </xf>
    <xf numFmtId="0" fontId="7" fillId="3" borderId="0" xfId="0" applyFont="1" applyFill="1" applyAlignment="1">
      <alignment horizontal="center" vertical="center"/>
    </xf>
    <xf numFmtId="0" fontId="33" fillId="3" borderId="1" xfId="0" applyFont="1" applyFill="1" applyBorder="1" applyAlignment="1">
      <alignment vertical="center" wrapText="1"/>
    </xf>
    <xf numFmtId="0" fontId="30" fillId="3" borderId="1" xfId="0" applyFont="1" applyFill="1" applyBorder="1" applyAlignment="1">
      <alignment vertical="center" wrapText="1"/>
    </xf>
    <xf numFmtId="0" fontId="30" fillId="3" borderId="35" xfId="0" applyFont="1" applyFill="1" applyBorder="1" applyAlignment="1">
      <alignment vertical="center" wrapText="1"/>
    </xf>
    <xf numFmtId="49" fontId="35" fillId="0" borderId="1" xfId="0" applyNumberFormat="1" applyFont="1" applyFill="1" applyBorder="1" applyAlignment="1">
      <alignment horizontal="center" vertical="center" wrapText="1"/>
    </xf>
    <xf numFmtId="49" fontId="35" fillId="0" borderId="1" xfId="0" applyNumberFormat="1" applyFont="1" applyBorder="1" applyAlignment="1">
      <alignment horizontal="center" vertical="center" wrapText="1"/>
    </xf>
    <xf numFmtId="0" fontId="7" fillId="4" borderId="40" xfId="0" applyFont="1" applyFill="1" applyBorder="1" applyAlignment="1">
      <alignment horizontal="center" vertical="center" textRotation="90" wrapText="1"/>
    </xf>
    <xf numFmtId="0" fontId="7" fillId="4" borderId="34" xfId="0" applyFont="1" applyFill="1" applyBorder="1" applyAlignment="1">
      <alignment horizontal="center" vertical="center" textRotation="90" wrapText="1"/>
    </xf>
    <xf numFmtId="0" fontId="7" fillId="4" borderId="34" xfId="0" applyFont="1" applyFill="1" applyBorder="1" applyAlignment="1">
      <alignment horizontal="center" vertical="center" wrapText="1"/>
    </xf>
    <xf numFmtId="0" fontId="7" fillId="4" borderId="34" xfId="0" applyFont="1" applyFill="1" applyBorder="1" applyAlignment="1">
      <alignment vertical="center" textRotation="90" wrapText="1"/>
    </xf>
    <xf numFmtId="0" fontId="7" fillId="4" borderId="16" xfId="0" applyFont="1" applyFill="1" applyBorder="1" applyAlignment="1">
      <alignment horizontal="center" vertical="center" wrapText="1"/>
    </xf>
    <xf numFmtId="1" fontId="7" fillId="4" borderId="34" xfId="0" applyNumberFormat="1" applyFont="1" applyFill="1" applyBorder="1" applyAlignment="1">
      <alignment horizontal="center" vertical="center" wrapText="1"/>
    </xf>
    <xf numFmtId="0" fontId="3" fillId="4" borderId="13" xfId="0" applyFont="1" applyFill="1" applyBorder="1" applyAlignment="1">
      <alignment vertical="center" wrapText="1"/>
    </xf>
    <xf numFmtId="0" fontId="3" fillId="4" borderId="17" xfId="0" applyFont="1" applyFill="1" applyBorder="1" applyAlignment="1">
      <alignment vertical="center" wrapText="1"/>
    </xf>
    <xf numFmtId="1" fontId="7" fillId="4" borderId="1" xfId="0" applyNumberFormat="1" applyFont="1" applyFill="1" applyBorder="1" applyAlignment="1">
      <alignment horizontal="center" vertical="center" wrapText="1"/>
    </xf>
    <xf numFmtId="0" fontId="33" fillId="3" borderId="6" xfId="0" applyFont="1" applyFill="1" applyBorder="1" applyAlignment="1">
      <alignment vertical="center" wrapText="1"/>
    </xf>
    <xf numFmtId="0" fontId="33" fillId="3" borderId="2" xfId="0" applyFont="1" applyFill="1" applyBorder="1" applyAlignment="1">
      <alignment vertical="center" wrapText="1"/>
    </xf>
    <xf numFmtId="0" fontId="33" fillId="3" borderId="7" xfId="0" applyFont="1" applyFill="1" applyBorder="1" applyAlignment="1">
      <alignment vertical="center" wrapText="1"/>
    </xf>
    <xf numFmtId="0" fontId="3" fillId="3" borderId="6" xfId="0" applyFont="1" applyFill="1" applyBorder="1" applyAlignment="1">
      <alignment horizontal="justify" vertical="center" wrapText="1"/>
    </xf>
    <xf numFmtId="0" fontId="3" fillId="3" borderId="47" xfId="0" applyFont="1" applyFill="1" applyBorder="1" applyAlignment="1">
      <alignment horizontal="justify" vertical="center" wrapText="1"/>
    </xf>
    <xf numFmtId="0" fontId="7" fillId="4" borderId="16" xfId="0" applyFont="1" applyFill="1" applyBorder="1" applyAlignment="1">
      <alignment horizontal="justify" vertical="center" wrapText="1"/>
    </xf>
    <xf numFmtId="0" fontId="7" fillId="4" borderId="42" xfId="0" applyFont="1" applyFill="1" applyBorder="1" applyAlignment="1">
      <alignment horizontal="justify" vertical="center" wrapText="1"/>
    </xf>
    <xf numFmtId="0" fontId="3" fillId="3" borderId="30" xfId="0" applyFont="1" applyFill="1" applyBorder="1" applyAlignment="1">
      <alignment horizontal="justify" vertical="center" wrapText="1"/>
    </xf>
    <xf numFmtId="0" fontId="3" fillId="3" borderId="43" xfId="0" applyFont="1" applyFill="1" applyBorder="1" applyAlignment="1">
      <alignment horizontal="justify" vertical="center" wrapText="1"/>
    </xf>
    <xf numFmtId="0" fontId="3" fillId="3" borderId="19" xfId="0" applyFont="1" applyFill="1" applyBorder="1" applyAlignment="1">
      <alignment horizontal="justify" vertical="center" wrapText="1"/>
    </xf>
    <xf numFmtId="0" fontId="3" fillId="3" borderId="48" xfId="0" applyFont="1" applyFill="1" applyBorder="1" applyAlignment="1">
      <alignment horizontal="justify" vertical="center" wrapText="1"/>
    </xf>
    <xf numFmtId="0" fontId="3" fillId="3" borderId="16" xfId="0" applyFont="1" applyFill="1" applyBorder="1" applyAlignment="1">
      <alignment horizontal="justify" vertical="center" wrapText="1"/>
    </xf>
    <xf numFmtId="0" fontId="3" fillId="3" borderId="42" xfId="0" applyFont="1" applyFill="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4" borderId="13" xfId="0" applyFont="1" applyFill="1" applyBorder="1" applyAlignment="1">
      <alignment horizontal="justify" vertical="center" wrapText="1"/>
    </xf>
    <xf numFmtId="0" fontId="3" fillId="4" borderId="17" xfId="0" applyFont="1" applyFill="1" applyBorder="1" applyAlignment="1">
      <alignment horizontal="justify" vertical="center" wrapText="1"/>
    </xf>
    <xf numFmtId="0" fontId="7" fillId="4" borderId="13"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33" fillId="3" borderId="20" xfId="0" applyFont="1" applyFill="1" applyBorder="1" applyAlignment="1">
      <alignment vertical="center" wrapText="1"/>
    </xf>
    <xf numFmtId="0" fontId="33" fillId="3" borderId="21" xfId="0" applyFont="1" applyFill="1" applyBorder="1" applyAlignment="1">
      <alignment vertical="center" wrapText="1"/>
    </xf>
    <xf numFmtId="0" fontId="33" fillId="3" borderId="12" xfId="0" applyFont="1" applyFill="1" applyBorder="1" applyAlignment="1">
      <alignment vertical="center" wrapText="1"/>
    </xf>
    <xf numFmtId="0" fontId="33" fillId="3" borderId="11" xfId="0" applyFont="1" applyFill="1" applyBorder="1" applyAlignment="1">
      <alignment vertical="center" wrapText="1"/>
    </xf>
    <xf numFmtId="0" fontId="33" fillId="3" borderId="6" xfId="0" applyFont="1" applyFill="1" applyBorder="1" applyAlignment="1">
      <alignment vertical="center" wrapText="1"/>
    </xf>
    <xf numFmtId="0" fontId="33" fillId="3" borderId="2" xfId="0" applyFont="1" applyFill="1" applyBorder="1" applyAlignment="1">
      <alignment vertical="center" wrapText="1"/>
    </xf>
    <xf numFmtId="0" fontId="30" fillId="4" borderId="6"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0" fillId="4" borderId="2" xfId="0" applyFont="1" applyFill="1" applyBorder="1" applyAlignment="1">
      <alignment horizontal="center" vertical="center" wrapText="1"/>
    </xf>
    <xf numFmtId="0" fontId="30" fillId="3" borderId="6" xfId="0" applyFont="1" applyFill="1" applyBorder="1" applyAlignment="1">
      <alignment horizontal="left" vertical="center" wrapText="1"/>
    </xf>
    <xf numFmtId="0" fontId="30" fillId="3" borderId="7" xfId="0" applyFont="1" applyFill="1" applyBorder="1" applyAlignment="1">
      <alignment horizontal="left" vertical="center" wrapText="1"/>
    </xf>
    <xf numFmtId="0" fontId="30" fillId="3" borderId="2" xfId="0" applyFont="1" applyFill="1" applyBorder="1" applyAlignment="1">
      <alignment horizontal="left" vertical="center" wrapText="1"/>
    </xf>
    <xf numFmtId="0" fontId="30" fillId="3" borderId="6" xfId="0" applyFont="1" applyFill="1" applyBorder="1" applyAlignment="1">
      <alignment vertical="center" wrapText="1"/>
    </xf>
    <xf numFmtId="0" fontId="30" fillId="3" borderId="7" xfId="0" applyFont="1" applyFill="1" applyBorder="1" applyAlignment="1">
      <alignment vertical="center" wrapText="1"/>
    </xf>
    <xf numFmtId="0" fontId="30" fillId="3" borderId="2" xfId="0" applyFont="1" applyFill="1" applyBorder="1" applyAlignment="1">
      <alignment vertical="center" wrapText="1"/>
    </xf>
    <xf numFmtId="0" fontId="32" fillId="0" borderId="14" xfId="0" applyFont="1" applyBorder="1" applyAlignment="1">
      <alignment horizontal="justify" vertical="center" wrapText="1"/>
    </xf>
    <xf numFmtId="0" fontId="34" fillId="3" borderId="6" xfId="0" applyFont="1" applyFill="1" applyBorder="1" applyAlignment="1">
      <alignment vertical="center" wrapText="1"/>
    </xf>
    <xf numFmtId="0" fontId="34" fillId="3" borderId="7" xfId="0" applyFont="1" applyFill="1" applyBorder="1" applyAlignment="1">
      <alignment vertical="center" wrapText="1"/>
    </xf>
    <xf numFmtId="0" fontId="34" fillId="3" borderId="2" xfId="0" applyFont="1" applyFill="1" applyBorder="1" applyAlignment="1">
      <alignment vertical="center" wrapText="1"/>
    </xf>
    <xf numFmtId="0" fontId="7" fillId="3" borderId="0" xfId="0" applyFont="1" applyFill="1" applyBorder="1" applyAlignment="1">
      <alignment horizontal="right" vertical="center"/>
    </xf>
    <xf numFmtId="0" fontId="7" fillId="3" borderId="0" xfId="0" applyFont="1" applyFill="1" applyBorder="1" applyAlignment="1">
      <alignment horizontal="center" vertical="center"/>
    </xf>
    <xf numFmtId="165" fontId="7" fillId="2" borderId="0" xfId="0" applyNumberFormat="1" applyFont="1" applyFill="1" applyBorder="1" applyAlignment="1">
      <alignment horizontal="left" vertical="center"/>
    </xf>
    <xf numFmtId="166" fontId="7" fillId="2" borderId="0" xfId="0" applyNumberFormat="1" applyFont="1" applyFill="1" applyBorder="1" applyAlignment="1">
      <alignment horizontal="left" vertical="center"/>
    </xf>
    <xf numFmtId="0" fontId="7" fillId="2" borderId="0" xfId="0" applyFont="1" applyFill="1" applyBorder="1" applyAlignment="1">
      <alignment horizontal="center"/>
    </xf>
    <xf numFmtId="0" fontId="3" fillId="0" borderId="7" xfId="0" applyFont="1" applyBorder="1" applyAlignment="1" applyProtection="1">
      <alignment horizontal="justify" vertical="center" wrapText="1"/>
      <protection locked="0"/>
    </xf>
    <xf numFmtId="0" fontId="3" fillId="0" borderId="2" xfId="0" applyFont="1" applyBorder="1" applyAlignment="1" applyProtection="1">
      <alignment horizontal="justify" vertical="center" wrapText="1"/>
      <protection locked="0"/>
    </xf>
    <xf numFmtId="0" fontId="30" fillId="4"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7" fillId="4" borderId="42"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3" fillId="3" borderId="23" xfId="0" applyFont="1" applyFill="1" applyBorder="1" applyAlignment="1" applyProtection="1">
      <alignment horizontal="center" vertical="center" wrapText="1"/>
      <protection locked="0"/>
    </xf>
    <xf numFmtId="0" fontId="3" fillId="3" borderId="31"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justify" vertical="center" wrapText="1"/>
      <protection locked="0"/>
    </xf>
    <xf numFmtId="0" fontId="3" fillId="3" borderId="5" xfId="0" applyFont="1" applyFill="1" applyBorder="1" applyAlignment="1" applyProtection="1">
      <alignment horizontal="justify" vertical="center" wrapText="1"/>
      <protection locked="0"/>
    </xf>
    <xf numFmtId="0" fontId="33" fillId="4" borderId="20" xfId="0" applyFont="1" applyFill="1" applyBorder="1" applyAlignment="1">
      <alignment horizontal="left" vertical="center" wrapText="1"/>
    </xf>
    <xf numFmtId="0" fontId="33" fillId="4" borderId="3" xfId="0" applyFont="1" applyFill="1" applyBorder="1" applyAlignment="1">
      <alignment horizontal="left" vertical="center" wrapText="1"/>
    </xf>
    <xf numFmtId="0" fontId="33" fillId="4" borderId="21" xfId="0" applyFont="1" applyFill="1" applyBorder="1" applyAlignment="1">
      <alignment horizontal="left" vertical="center" wrapText="1"/>
    </xf>
    <xf numFmtId="0" fontId="33" fillId="3" borderId="1" xfId="0" applyFont="1" applyFill="1" applyBorder="1" applyAlignment="1">
      <alignment horizontal="left" vertical="center" wrapText="1"/>
    </xf>
    <xf numFmtId="0" fontId="30" fillId="4" borderId="6" xfId="0" applyFont="1" applyFill="1" applyBorder="1" applyAlignment="1">
      <alignment horizontal="left" vertical="center" wrapText="1"/>
    </xf>
    <xf numFmtId="0" fontId="30" fillId="4" borderId="7" xfId="0" applyFont="1" applyFill="1" applyBorder="1" applyAlignment="1">
      <alignment horizontal="left" vertical="center" wrapText="1"/>
    </xf>
    <xf numFmtId="0" fontId="30" fillId="4" borderId="2" xfId="0" applyFont="1" applyFill="1" applyBorder="1" applyAlignment="1">
      <alignment horizontal="left" vertical="center" wrapText="1"/>
    </xf>
    <xf numFmtId="0" fontId="3" fillId="0" borderId="23" xfId="0" applyFont="1" applyBorder="1" applyAlignment="1">
      <alignment horizontal="justify" vertical="center"/>
    </xf>
    <xf numFmtId="0" fontId="3" fillId="0" borderId="31" xfId="0" applyFont="1" applyBorder="1" applyAlignment="1">
      <alignment horizontal="justify" vertical="center"/>
    </xf>
    <xf numFmtId="0" fontId="3" fillId="3" borderId="7" xfId="0" applyFont="1" applyFill="1" applyBorder="1" applyAlignment="1" applyProtection="1">
      <alignment horizontal="justify" vertical="center" wrapText="1"/>
      <protection locked="0"/>
    </xf>
    <xf numFmtId="0" fontId="3" fillId="3" borderId="2" xfId="0" applyFont="1" applyFill="1" applyBorder="1" applyAlignment="1" applyProtection="1">
      <alignment horizontal="justify" vertical="center" wrapText="1"/>
      <protection locked="0"/>
    </xf>
    <xf numFmtId="0" fontId="3" fillId="0" borderId="19" xfId="0" applyFont="1" applyBorder="1" applyAlignment="1">
      <alignment horizontal="justify" vertical="center" wrapText="1"/>
    </xf>
    <xf numFmtId="0" fontId="3" fillId="0" borderId="48" xfId="0" applyFont="1" applyBorder="1" applyAlignment="1">
      <alignment horizontal="justify" vertical="center" wrapText="1"/>
    </xf>
    <xf numFmtId="0" fontId="7" fillId="3" borderId="0" xfId="0" applyFont="1" applyFill="1" applyAlignment="1">
      <alignment horizontal="center" vertical="center" wrapText="1"/>
    </xf>
    <xf numFmtId="0" fontId="3" fillId="3" borderId="0" xfId="0" applyFont="1" applyFill="1" applyAlignment="1" applyProtection="1">
      <alignment horizontal="center" vertical="center" wrapText="1"/>
      <protection locked="0"/>
    </xf>
    <xf numFmtId="0" fontId="3" fillId="3" borderId="23" xfId="0" applyFont="1" applyFill="1" applyBorder="1" applyAlignment="1" applyProtection="1">
      <alignment horizontal="justify" vertical="center" wrapText="1"/>
      <protection locked="0"/>
    </xf>
    <xf numFmtId="0" fontId="3" fillId="3" borderId="31" xfId="0" applyFont="1" applyFill="1" applyBorder="1" applyAlignment="1" applyProtection="1">
      <alignment horizontal="justify" vertical="center" wrapText="1"/>
      <protection locked="0"/>
    </xf>
    <xf numFmtId="0" fontId="7" fillId="3" borderId="20" xfId="0" applyFont="1" applyFill="1" applyBorder="1" applyAlignment="1">
      <alignment horizontal="center" vertical="center"/>
    </xf>
    <xf numFmtId="0" fontId="7" fillId="3" borderId="3" xfId="0" applyFont="1" applyFill="1" applyBorder="1" applyAlignment="1">
      <alignment horizontal="center" vertical="center"/>
    </xf>
    <xf numFmtId="0" fontId="3" fillId="0" borderId="6" xfId="0" applyFont="1" applyBorder="1" applyAlignment="1">
      <alignment horizontal="justify" vertical="center" wrapText="1"/>
    </xf>
    <xf numFmtId="0" fontId="3" fillId="0" borderId="47" xfId="0" applyFont="1" applyBorder="1" applyAlignment="1">
      <alignment horizontal="justify" vertical="center" wrapText="1"/>
    </xf>
    <xf numFmtId="0" fontId="7" fillId="3" borderId="0" xfId="0" applyFont="1" applyFill="1" applyAlignment="1">
      <alignment horizontal="left" vertical="center"/>
    </xf>
    <xf numFmtId="0" fontId="7" fillId="3" borderId="10" xfId="0" applyFont="1" applyFill="1" applyBorder="1" applyAlignment="1">
      <alignment horizontal="left" vertical="center"/>
    </xf>
    <xf numFmtId="0" fontId="7" fillId="3" borderId="8" xfId="0" applyFont="1" applyFill="1" applyBorder="1" applyAlignment="1">
      <alignment horizontal="center" vertical="center"/>
    </xf>
    <xf numFmtId="0" fontId="7" fillId="3" borderId="11" xfId="0" applyFont="1" applyFill="1" applyBorder="1" applyAlignment="1">
      <alignment horizontal="center" vertical="center"/>
    </xf>
    <xf numFmtId="0" fontId="7" fillId="4" borderId="19"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2" borderId="0" xfId="0" applyFont="1" applyFill="1" applyAlignment="1">
      <alignment horizontal="left"/>
    </xf>
    <xf numFmtId="0" fontId="7" fillId="3" borderId="9" xfId="0" applyFont="1" applyFill="1" applyBorder="1" applyAlignment="1">
      <alignment horizontal="left" vertical="center"/>
    </xf>
    <xf numFmtId="0" fontId="7" fillId="3" borderId="0" xfId="0" applyFont="1" applyFill="1" applyBorder="1" applyAlignment="1">
      <alignment horizontal="left" vertical="center"/>
    </xf>
    <xf numFmtId="0" fontId="7" fillId="3" borderId="0" xfId="0" applyFont="1" applyFill="1" applyAlignment="1">
      <alignment horizontal="center" vertical="center"/>
    </xf>
    <xf numFmtId="0" fontId="22" fillId="3" borderId="0" xfId="0" applyFont="1" applyFill="1" applyAlignment="1">
      <alignment horizontal="center" vertical="center" wrapText="1"/>
    </xf>
    <xf numFmtId="0" fontId="22" fillId="3" borderId="10" xfId="0" applyFont="1" applyFill="1" applyBorder="1" applyAlignment="1">
      <alignment horizontal="center" vertical="center" wrapText="1"/>
    </xf>
    <xf numFmtId="0" fontId="18" fillId="3" borderId="12" xfId="0" applyFont="1" applyFill="1" applyBorder="1" applyAlignment="1">
      <alignment horizontal="left" vertical="center" wrapText="1"/>
    </xf>
    <xf numFmtId="0" fontId="18" fillId="3" borderId="8" xfId="0" applyFont="1" applyFill="1" applyBorder="1" applyAlignment="1">
      <alignment horizontal="left" vertical="center" wrapText="1"/>
    </xf>
    <xf numFmtId="0" fontId="5" fillId="4" borderId="24"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20"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20" fillId="3" borderId="12" xfId="0" applyFont="1" applyFill="1" applyBorder="1" applyAlignment="1">
      <alignment horizontal="left" vertical="center" wrapText="1"/>
    </xf>
    <xf numFmtId="0" fontId="20" fillId="3" borderId="8"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14" fillId="4" borderId="28"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0" borderId="0" xfId="0" applyFont="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35" xfId="0" applyFont="1" applyFill="1" applyBorder="1" applyAlignment="1">
      <alignment horizontal="left" vertical="center" wrapText="1"/>
    </xf>
    <xf numFmtId="0" fontId="27" fillId="6" borderId="0" xfId="0" applyFont="1" applyFill="1" applyAlignment="1">
      <alignment horizontal="left" vertical="center" wrapText="1"/>
    </xf>
    <xf numFmtId="0" fontId="26" fillId="7" borderId="1" xfId="0" applyFont="1" applyFill="1" applyBorder="1" applyAlignment="1">
      <alignment horizontal="center" vertical="center"/>
    </xf>
    <xf numFmtId="0" fontId="26" fillId="7" borderId="6" xfId="0" applyFont="1" applyFill="1" applyBorder="1" applyAlignment="1">
      <alignment horizontal="center" vertical="center"/>
    </xf>
    <xf numFmtId="0" fontId="26" fillId="7" borderId="7" xfId="0" applyFont="1" applyFill="1" applyBorder="1" applyAlignment="1">
      <alignment horizontal="center" vertical="center"/>
    </xf>
    <xf numFmtId="0" fontId="26" fillId="7" borderId="2" xfId="0" applyFont="1" applyFill="1" applyBorder="1" applyAlignment="1">
      <alignment horizontal="center" vertical="center"/>
    </xf>
    <xf numFmtId="0" fontId="26" fillId="7" borderId="20" xfId="0" applyFont="1" applyFill="1" applyBorder="1" applyAlignment="1">
      <alignment horizontal="center" vertical="center"/>
    </xf>
    <xf numFmtId="0" fontId="26" fillId="7" borderId="3" xfId="0" applyFont="1" applyFill="1" applyBorder="1" applyAlignment="1">
      <alignment horizontal="center" vertical="center"/>
    </xf>
    <xf numFmtId="0" fontId="26" fillId="7" borderId="12" xfId="0" applyFont="1" applyFill="1" applyBorder="1" applyAlignment="1">
      <alignment horizontal="center" vertical="center"/>
    </xf>
    <xf numFmtId="0" fontId="26" fillId="7" borderId="8" xfId="0" applyFont="1" applyFill="1" applyBorder="1" applyAlignment="1">
      <alignment horizontal="center" vertical="center"/>
    </xf>
    <xf numFmtId="0" fontId="26" fillId="7" borderId="20" xfId="0" applyFont="1" applyFill="1" applyBorder="1" applyAlignment="1">
      <alignment horizontal="center" vertical="center" wrapText="1"/>
    </xf>
    <xf numFmtId="0" fontId="7" fillId="0" borderId="3" xfId="0" applyFont="1" applyBorder="1" applyAlignment="1">
      <alignment horizontal="center" vertical="center"/>
    </xf>
    <xf numFmtId="0" fontId="27" fillId="6" borderId="10" xfId="0" applyFont="1" applyFill="1" applyBorder="1" applyAlignment="1">
      <alignment horizontal="left" vertical="center" wrapText="1"/>
    </xf>
    <xf numFmtId="49" fontId="35" fillId="8" borderId="1" xfId="0" applyNumberFormat="1" applyFont="1" applyFill="1" applyBorder="1" applyAlignment="1">
      <alignment horizontal="center" vertical="center" wrapText="1"/>
    </xf>
  </cellXfs>
  <cellStyles count="6">
    <cellStyle name="Hipervínculo 2" xfId="2"/>
    <cellStyle name="Hipervínculo 3" xfId="3"/>
    <cellStyle name="Hyperlink" xfId="4"/>
    <cellStyle name="Normal" xfId="0" builtinId="0"/>
    <cellStyle name="Normal 2" xfId="5"/>
    <cellStyle name="Porcentual 2" xfId="1"/>
  </cellStyles>
  <dxfs count="0"/>
  <tableStyles count="0" defaultTableStyle="TableStyleMedium9" defaultPivotStyle="PivotStyleLight16"/>
  <colors>
    <mruColors>
      <color rgb="FFFFFF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E"/>
              <a:t>RESULTADOS</a:t>
            </a:r>
          </a:p>
        </c:rich>
      </c:tx>
      <c:overlay val="0"/>
      <c:spPr>
        <a:noFill/>
        <a:ln>
          <a:noFill/>
        </a:ln>
        <a:effectLst/>
      </c:spPr>
    </c:title>
    <c:autoTitleDeleted val="0"/>
    <c:plotArea>
      <c:layout>
        <c:manualLayout>
          <c:layoutTarget val="inner"/>
          <c:xMode val="edge"/>
          <c:yMode val="edge"/>
          <c:x val="5.7172065343311214E-2"/>
          <c:y val="0.13923244438828264"/>
          <c:w val="0.94037319029363342"/>
          <c:h val="0.56309071740660355"/>
        </c:manualLayout>
      </c:layout>
      <c:barChart>
        <c:barDir val="col"/>
        <c:grouping val="clustered"/>
        <c:varyColors val="0"/>
        <c:ser>
          <c:idx val="0"/>
          <c:order val="0"/>
          <c:tx>
            <c:strRef>
              <c:f>RESULTADOS!$C$7</c:f>
              <c:strCache>
                <c:ptCount val="1"/>
              </c:strCache>
            </c:strRef>
          </c:tx>
          <c:spPr>
            <a:solidFill>
              <a:schemeClr val="accent1"/>
            </a:solidFill>
            <a:ln>
              <a:noFill/>
            </a:ln>
            <a:effectLst/>
          </c:spPr>
          <c:invertIfNegative val="0"/>
          <c:dLbls>
            <c:dLbl>
              <c:idx val="0"/>
              <c:layout>
                <c:manualLayout>
                  <c:x val="-1.165575570137587E-17"/>
                  <c:y val="7.6034728619196415E-5"/>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DF4-4D57-AEFA-332CE47CC2F1}"/>
                </c:ext>
                <c:ext xmlns:c15="http://schemas.microsoft.com/office/drawing/2012/chart" uri="{CE6537A1-D6FC-4f65-9D91-7224C49458BB}"/>
              </c:extLst>
            </c:dLbl>
            <c:dLbl>
              <c:idx val="1"/>
              <c:layout>
                <c:manualLayout>
                  <c:x val="-7.6293100470504159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DF4-4D57-AEFA-332CE47CC2F1}"/>
                </c:ext>
                <c:ext xmlns:c15="http://schemas.microsoft.com/office/drawing/2012/chart" uri="{CE6537A1-D6FC-4f65-9D91-7224C49458BB}"/>
              </c:extLst>
            </c:dLbl>
            <c:dLbl>
              <c:idx val="2"/>
              <c:layout>
                <c:manualLayout>
                  <c:x val="-7.6293100470504159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EDF4-4D57-AEFA-332CE47CC2F1}"/>
                </c:ext>
                <c:ext xmlns:c15="http://schemas.microsoft.com/office/drawing/2012/chart" uri="{CE6537A1-D6FC-4f65-9D91-7224C49458BB}"/>
              </c:extLst>
            </c:dLbl>
            <c:dLbl>
              <c:idx val="3"/>
              <c:layout>
                <c:manualLayout>
                  <c:x val="-4.6522771738352776E-3"/>
                  <c:y val="2.4696702134631254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EDF4-4D57-AEFA-332CE47CC2F1}"/>
                </c:ext>
                <c:ext xmlns:c15="http://schemas.microsoft.com/office/drawing/2012/chart" uri="{CE6537A1-D6FC-4f65-9D91-7224C49458BB}"/>
              </c:extLst>
            </c:dLbl>
            <c:dLbl>
              <c:idx val="4"/>
              <c:layout>
                <c:manualLayout>
                  <c:x val="-7.6293100470504159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EDF4-4D57-AEFA-332CE47CC2F1}"/>
                </c:ext>
                <c:ext xmlns:c15="http://schemas.microsoft.com/office/drawing/2012/chart" uri="{CE6537A1-D6FC-4f65-9D91-7224C49458BB}"/>
              </c:extLst>
            </c:dLbl>
            <c:dLbl>
              <c:idx val="5"/>
              <c:layout>
                <c:manualLayout>
                  <c:x val="-7.6293100470504159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EDF4-4D57-AEFA-332CE47CC2F1}"/>
                </c:ext>
                <c:ext xmlns:c15="http://schemas.microsoft.com/office/drawing/2012/chart" uri="{CE6537A1-D6FC-4f65-9D91-7224C49458BB}"/>
              </c:extLst>
            </c:dLbl>
            <c:dLbl>
              <c:idx val="7"/>
              <c:layout>
                <c:manualLayout>
                  <c:x val="0"/>
                  <c:y val="4.9393404269262274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EDF4-4D57-AEFA-332CE47CC2F1}"/>
                </c:ext>
                <c:ext xmlns:c15="http://schemas.microsoft.com/office/drawing/2012/chart" uri="{CE6537A1-D6FC-4f65-9D91-7224C49458BB}"/>
              </c:extLst>
            </c:dLbl>
            <c:dLbl>
              <c:idx val="8"/>
              <c:layout>
                <c:manualLayout>
                  <c:x val="-9.324604561100696E-17"/>
                  <c:y val="2.4696702134631254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EDF4-4D57-AEFA-332CE47CC2F1}"/>
                </c:ext>
                <c:ext xmlns:c15="http://schemas.microsoft.com/office/drawing/2012/chart" uri="{CE6537A1-D6FC-4f65-9D91-7224C49458BB}"/>
              </c:extLst>
            </c:dLbl>
            <c:dLbl>
              <c:idx val="9"/>
              <c:layout>
                <c:manualLayout>
                  <c:x val="-3.5385180535806916E-3"/>
                  <c:y val="6.8542099223570458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EDF4-4D57-AEFA-332CE47CC2F1}"/>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RESULTADOS!$B$9:$B$13</c:f>
              <c:strCache>
                <c:ptCount val="5"/>
                <c:pt idx="0">
                  <c:v>RESPONSABILIDADES</c:v>
                </c:pt>
                <c:pt idx="1">
                  <c:v>ASPECTOS GENERALES DEL SERVICIO</c:v>
                </c:pt>
                <c:pt idx="2">
                  <c:v>#¡REF!</c:v>
                </c:pt>
                <c:pt idx="3">
                  <c:v>#¡REF!</c:v>
                </c:pt>
                <c:pt idx="4">
                  <c:v>#¡REF!</c:v>
                </c:pt>
              </c:strCache>
            </c:strRef>
          </c:cat>
          <c:val>
            <c:numRef>
              <c:f>RESULTADOS!$G$9:$G$13</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9-EDF4-4D57-AEFA-332CE47CC2F1}"/>
            </c:ext>
          </c:extLst>
        </c:ser>
        <c:dLbls>
          <c:showLegendKey val="0"/>
          <c:showVal val="0"/>
          <c:showCatName val="0"/>
          <c:showSerName val="0"/>
          <c:showPercent val="0"/>
          <c:showBubbleSize val="0"/>
        </c:dLbls>
        <c:gapWidth val="150"/>
        <c:axId val="395668232"/>
        <c:axId val="395666272"/>
      </c:barChart>
      <c:catAx>
        <c:axId val="395668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50" b="1" i="0" u="none" strike="noStrike" kern="1200" baseline="0">
                <a:solidFill>
                  <a:schemeClr val="tx1">
                    <a:lumMod val="65000"/>
                    <a:lumOff val="35000"/>
                  </a:schemeClr>
                </a:solidFill>
                <a:latin typeface="+mn-lt"/>
                <a:ea typeface="+mn-ea"/>
                <a:cs typeface="+mn-cs"/>
              </a:defRPr>
            </a:pPr>
            <a:endParaRPr lang="es-PE"/>
          </a:p>
        </c:txPr>
        <c:crossAx val="395666272"/>
        <c:crosses val="autoZero"/>
        <c:auto val="1"/>
        <c:lblAlgn val="ctr"/>
        <c:lblOffset val="100"/>
        <c:noMultiLvlLbl val="0"/>
      </c:catAx>
      <c:valAx>
        <c:axId val="3956662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395668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1505379</xdr:colOff>
      <xdr:row>0</xdr:row>
      <xdr:rowOff>152853</xdr:rowOff>
    </xdr:from>
    <xdr:to>
      <xdr:col>6</xdr:col>
      <xdr:colOff>3294385</xdr:colOff>
      <xdr:row>0</xdr:row>
      <xdr:rowOff>1010858</xdr:rowOff>
    </xdr:to>
    <xdr:pic>
      <xdr:nvPicPr>
        <xdr:cNvPr id="2" name="9 Imagen">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39733" y="152853"/>
          <a:ext cx="1789006" cy="858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243417</xdr:colOff>
      <xdr:row>0</xdr:row>
      <xdr:rowOff>281883</xdr:rowOff>
    </xdr:from>
    <xdr:to>
      <xdr:col>2</xdr:col>
      <xdr:colOff>508744</xdr:colOff>
      <xdr:row>0</xdr:row>
      <xdr:rowOff>877981</xdr:rowOff>
    </xdr:to>
    <xdr:pic>
      <xdr:nvPicPr>
        <xdr:cNvPr id="3" name="8 Imagen">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3417" y="281883"/>
          <a:ext cx="2734593" cy="596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69275</xdr:colOff>
      <xdr:row>14</xdr:row>
      <xdr:rowOff>609607</xdr:rowOff>
    </xdr:from>
    <xdr:to>
      <xdr:col>6</xdr:col>
      <xdr:colOff>1279436</xdr:colOff>
      <xdr:row>34</xdr:row>
      <xdr:rowOff>451124</xdr:rowOff>
    </xdr:to>
    <xdr:graphicFrame macro="">
      <xdr:nvGraphicFramePr>
        <xdr:cNvPr id="7" name="Gráfico 7">
          <a:extLst>
            <a:ext uri="{FF2B5EF4-FFF2-40B4-BE49-F238E27FC236}">
              <a16:creationId xmlns:a16="http://schemas.microsoft.com/office/drawing/2014/main" xmlns=""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38488</xdr:colOff>
      <xdr:row>0</xdr:row>
      <xdr:rowOff>80815</xdr:rowOff>
    </xdr:from>
    <xdr:to>
      <xdr:col>6</xdr:col>
      <xdr:colOff>1127608</xdr:colOff>
      <xdr:row>0</xdr:row>
      <xdr:rowOff>938820</xdr:rowOff>
    </xdr:to>
    <xdr:pic>
      <xdr:nvPicPr>
        <xdr:cNvPr id="3" name="9 Imagen">
          <a:extLst>
            <a:ext uri="{FF2B5EF4-FFF2-40B4-BE49-F238E27FC236}">
              <a16:creationId xmlns:a16="http://schemas.microsoft.com/office/drawing/2014/main" xmlns="" id="{00000000-0008-0000-03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93124" y="80815"/>
          <a:ext cx="2497666" cy="858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230912</xdr:colOff>
      <xdr:row>0</xdr:row>
      <xdr:rowOff>281213</xdr:rowOff>
    </xdr:from>
    <xdr:to>
      <xdr:col>1</xdr:col>
      <xdr:colOff>2612218</xdr:colOff>
      <xdr:row>0</xdr:row>
      <xdr:rowOff>877311</xdr:rowOff>
    </xdr:to>
    <xdr:pic>
      <xdr:nvPicPr>
        <xdr:cNvPr id="4" name="8 Imagen">
          <a:extLst>
            <a:ext uri="{FF2B5EF4-FFF2-40B4-BE49-F238E27FC236}">
              <a16:creationId xmlns:a16="http://schemas.microsoft.com/office/drawing/2014/main" xmlns="" id="{00000000-0008-0000-03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0912" y="281213"/>
          <a:ext cx="2773851" cy="596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264584</xdr:colOff>
      <xdr:row>0</xdr:row>
      <xdr:rowOff>74083</xdr:rowOff>
    </xdr:from>
    <xdr:to>
      <xdr:col>9</xdr:col>
      <xdr:colOff>836083</xdr:colOff>
      <xdr:row>0</xdr:row>
      <xdr:rowOff>932088</xdr:rowOff>
    </xdr:to>
    <xdr:pic>
      <xdr:nvPicPr>
        <xdr:cNvPr id="2" name="9 Imagen">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74417" y="74083"/>
          <a:ext cx="2497666" cy="858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196549</xdr:rowOff>
    </xdr:from>
    <xdr:to>
      <xdr:col>2</xdr:col>
      <xdr:colOff>276184</xdr:colOff>
      <xdr:row>0</xdr:row>
      <xdr:rowOff>792647</xdr:rowOff>
    </xdr:to>
    <xdr:pic>
      <xdr:nvPicPr>
        <xdr:cNvPr id="3" name="8 Imagen">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6549"/>
          <a:ext cx="2773851" cy="596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NA133"/>
  <sheetViews>
    <sheetView tabSelected="1" view="pageBreakPreview" zoomScale="84" zoomScaleNormal="100" zoomScaleSheetLayoutView="84" zoomScalePageLayoutView="40" workbookViewId="0">
      <selection activeCell="A121" sqref="A121"/>
    </sheetView>
  </sheetViews>
  <sheetFormatPr baseColWidth="10" defaultColWidth="11.42578125" defaultRowHeight="47.25" customHeight="1" x14ac:dyDescent="0.25"/>
  <cols>
    <col min="1" max="1" width="11.42578125" style="1" customWidth="1"/>
    <col min="2" max="2" width="24.7109375" style="1" customWidth="1"/>
    <col min="3" max="3" width="46.140625" style="2" customWidth="1"/>
    <col min="4" max="4" width="13.42578125" style="1" customWidth="1"/>
    <col min="5" max="5" width="7.28515625" style="1" hidden="1" customWidth="1"/>
    <col min="6" max="6" width="24.85546875" style="1" customWidth="1"/>
    <col min="7" max="7" width="50" style="1" customWidth="1"/>
    <col min="8" max="8" width="25.42578125" style="2" customWidth="1"/>
    <col min="9" max="9" width="5.28515625" style="2" customWidth="1"/>
    <col min="10" max="10" width="33.28515625" style="2" customWidth="1"/>
    <col min="11" max="16" width="11.42578125" style="2" customWidth="1"/>
    <col min="17" max="16384" width="11.42578125" style="2"/>
  </cols>
  <sheetData>
    <row r="1" spans="1:11" ht="94.9" customHeight="1" x14ac:dyDescent="0.25"/>
    <row r="2" spans="1:11" s="77" customFormat="1" ht="47.45" customHeight="1" x14ac:dyDescent="0.25">
      <c r="A2" s="140" t="s">
        <v>253</v>
      </c>
      <c r="B2" s="141"/>
      <c r="C2" s="141"/>
      <c r="D2" s="141"/>
      <c r="E2" s="141"/>
      <c r="F2" s="141"/>
      <c r="G2" s="141"/>
    </row>
    <row r="3" spans="1:11" s="70" customFormat="1" ht="68.25" customHeight="1" x14ac:dyDescent="0.25">
      <c r="A3" s="129" t="s">
        <v>252</v>
      </c>
      <c r="B3" s="129"/>
      <c r="C3" s="129"/>
      <c r="D3" s="129"/>
      <c r="E3" s="129"/>
      <c r="F3" s="129"/>
      <c r="G3" s="129"/>
    </row>
    <row r="4" spans="1:11" s="70" customFormat="1" ht="36" customHeight="1" x14ac:dyDescent="0.25">
      <c r="A4" s="157" t="s">
        <v>1</v>
      </c>
      <c r="B4" s="158"/>
      <c r="C4" s="158"/>
      <c r="D4" s="158"/>
      <c r="E4" s="158"/>
      <c r="F4" s="158"/>
      <c r="G4" s="159"/>
    </row>
    <row r="5" spans="1:11" s="70" customFormat="1" ht="39" customHeight="1" x14ac:dyDescent="0.25">
      <c r="A5" s="118" t="s">
        <v>47</v>
      </c>
      <c r="B5" s="119"/>
      <c r="C5" s="94"/>
      <c r="D5" s="96"/>
      <c r="E5" s="96"/>
      <c r="F5" s="80" t="s">
        <v>46</v>
      </c>
      <c r="G5" s="95"/>
    </row>
    <row r="6" spans="1:11" s="70" customFormat="1" ht="46.5" customHeight="1" x14ac:dyDescent="0.25">
      <c r="A6" s="118" t="s">
        <v>48</v>
      </c>
      <c r="B6" s="119"/>
      <c r="C6" s="130"/>
      <c r="D6" s="131"/>
      <c r="E6" s="131"/>
      <c r="F6" s="131"/>
      <c r="G6" s="132"/>
    </row>
    <row r="7" spans="1:11" s="70" customFormat="1" ht="36" customHeight="1" x14ac:dyDescent="0.25">
      <c r="A7" s="118" t="s">
        <v>49</v>
      </c>
      <c r="B7" s="119"/>
      <c r="C7" s="118"/>
      <c r="D7" s="119"/>
      <c r="E7" s="118" t="s">
        <v>50</v>
      </c>
      <c r="F7" s="119"/>
      <c r="G7" s="80"/>
    </row>
    <row r="8" spans="1:11" s="70" customFormat="1" ht="36" customHeight="1" x14ac:dyDescent="0.25">
      <c r="A8" s="118" t="s">
        <v>51</v>
      </c>
      <c r="B8" s="119"/>
      <c r="C8" s="118"/>
      <c r="D8" s="119"/>
      <c r="E8" s="118" t="s">
        <v>52</v>
      </c>
      <c r="F8" s="119"/>
      <c r="G8" s="80"/>
    </row>
    <row r="9" spans="1:11" s="70" customFormat="1" ht="52.5" customHeight="1" x14ac:dyDescent="0.25">
      <c r="A9" s="126" t="s">
        <v>261</v>
      </c>
      <c r="B9" s="128"/>
      <c r="C9" s="126"/>
      <c r="D9" s="128"/>
      <c r="E9" s="126" t="s">
        <v>262</v>
      </c>
      <c r="F9" s="128"/>
      <c r="G9" s="81"/>
    </row>
    <row r="10" spans="1:11" s="70" customFormat="1" ht="36" customHeight="1" x14ac:dyDescent="0.25">
      <c r="A10" s="126" t="s">
        <v>53</v>
      </c>
      <c r="B10" s="128"/>
      <c r="C10" s="126"/>
      <c r="D10" s="128"/>
      <c r="E10" s="126" t="s">
        <v>54</v>
      </c>
      <c r="F10" s="128"/>
      <c r="G10" s="81"/>
    </row>
    <row r="11" spans="1:11" s="70" customFormat="1" ht="42" customHeight="1" x14ac:dyDescent="0.25">
      <c r="A11" s="126" t="s">
        <v>55</v>
      </c>
      <c r="B11" s="128"/>
      <c r="C11" s="126"/>
      <c r="D11" s="128"/>
      <c r="E11" s="126" t="s">
        <v>56</v>
      </c>
      <c r="F11" s="128"/>
      <c r="G11" s="81"/>
    </row>
    <row r="12" spans="1:11" s="70" customFormat="1" ht="70.5" customHeight="1" x14ac:dyDescent="0.25">
      <c r="A12" s="114" t="s">
        <v>57</v>
      </c>
      <c r="B12" s="115"/>
      <c r="C12" s="118" t="s">
        <v>58</v>
      </c>
      <c r="D12" s="119"/>
      <c r="E12" s="126" t="s">
        <v>67</v>
      </c>
      <c r="F12" s="127"/>
      <c r="G12" s="128"/>
      <c r="K12" s="71"/>
    </row>
    <row r="13" spans="1:11" s="70" customFormat="1" ht="39" customHeight="1" x14ac:dyDescent="0.25">
      <c r="A13" s="116"/>
      <c r="B13" s="117"/>
      <c r="C13" s="118" t="s">
        <v>59</v>
      </c>
      <c r="D13" s="119"/>
      <c r="E13" s="126" t="s">
        <v>60</v>
      </c>
      <c r="F13" s="128"/>
      <c r="G13" s="82"/>
    </row>
    <row r="14" spans="1:11" s="70" customFormat="1" ht="39" customHeight="1" x14ac:dyDescent="0.25">
      <c r="A14" s="153" t="s">
        <v>66</v>
      </c>
      <c r="B14" s="154"/>
      <c r="C14" s="154"/>
      <c r="D14" s="155"/>
      <c r="E14" s="120" t="s">
        <v>61</v>
      </c>
      <c r="F14" s="121"/>
      <c r="G14" s="122"/>
    </row>
    <row r="15" spans="1:11" s="70" customFormat="1" ht="39" customHeight="1" x14ac:dyDescent="0.25">
      <c r="A15" s="156" t="s">
        <v>62</v>
      </c>
      <c r="B15" s="156"/>
      <c r="C15" s="156"/>
      <c r="D15" s="156"/>
      <c r="E15" s="123" t="s">
        <v>63</v>
      </c>
      <c r="F15" s="124"/>
      <c r="G15" s="125"/>
    </row>
    <row r="16" spans="1:11" s="70" customFormat="1" ht="39" customHeight="1" x14ac:dyDescent="0.25">
      <c r="A16" s="156" t="s">
        <v>64</v>
      </c>
      <c r="B16" s="156"/>
      <c r="C16" s="156"/>
      <c r="D16" s="156"/>
      <c r="E16" s="123" t="s">
        <v>65</v>
      </c>
      <c r="F16" s="124"/>
      <c r="G16" s="125"/>
    </row>
    <row r="17" spans="1:11 1041:1041" s="5" customFormat="1" ht="55.5" customHeight="1" thickBot="1" x14ac:dyDescent="0.3">
      <c r="A17" s="146" t="s">
        <v>246</v>
      </c>
      <c r="B17" s="147"/>
      <c r="C17" s="147"/>
      <c r="D17" s="147"/>
      <c r="E17" s="147"/>
      <c r="F17" s="147"/>
      <c r="G17" s="148"/>
      <c r="H17" s="6"/>
      <c r="I17" s="7"/>
      <c r="J17" s="6"/>
      <c r="K17" s="6"/>
    </row>
    <row r="18" spans="1:11 1041:1041" s="16" customFormat="1" ht="78" customHeight="1" thickBot="1" x14ac:dyDescent="0.3">
      <c r="A18" s="143" t="s">
        <v>0</v>
      </c>
      <c r="B18" s="144"/>
      <c r="C18" s="145"/>
      <c r="D18" s="85" t="s">
        <v>13</v>
      </c>
      <c r="E18" s="86" t="s">
        <v>9</v>
      </c>
      <c r="F18" s="113" t="s">
        <v>44</v>
      </c>
      <c r="G18" s="142"/>
      <c r="H18" s="166"/>
      <c r="I18" s="166"/>
      <c r="J18" s="166"/>
      <c r="K18" s="14"/>
    </row>
    <row r="19" spans="1:11 1041:1041" s="16" customFormat="1" ht="45" customHeight="1" thickBot="1" x14ac:dyDescent="0.3">
      <c r="A19" s="87" t="s">
        <v>3</v>
      </c>
      <c r="B19" s="113" t="s">
        <v>14</v>
      </c>
      <c r="C19" s="142"/>
      <c r="D19" s="88"/>
      <c r="E19" s="88"/>
      <c r="F19" s="111"/>
      <c r="G19" s="142"/>
      <c r="H19" s="166"/>
      <c r="I19" s="166"/>
      <c r="J19" s="166"/>
      <c r="K19" s="17"/>
      <c r="ANA19" s="73" t="s">
        <v>10</v>
      </c>
    </row>
    <row r="20" spans="1:11 1041:1041" s="16" customFormat="1" ht="57" customHeight="1" x14ac:dyDescent="0.25">
      <c r="A20" s="83" t="s">
        <v>69</v>
      </c>
      <c r="B20" s="103" t="s">
        <v>68</v>
      </c>
      <c r="C20" s="104"/>
      <c r="D20" s="75"/>
      <c r="E20" s="75" t="str">
        <f>IF(D20="SI",1,IF(D20="NO",0,IF(D20="NA",1,"ERROR")))</f>
        <v>ERROR</v>
      </c>
      <c r="F20" s="149"/>
      <c r="G20" s="150"/>
      <c r="J20" s="15"/>
      <c r="K20" s="15"/>
      <c r="ANA20" s="73" t="s">
        <v>11</v>
      </c>
    </row>
    <row r="21" spans="1:11 1041:1041" s="16" customFormat="1" ht="57" customHeight="1" thickBot="1" x14ac:dyDescent="0.3">
      <c r="A21" s="83" t="s">
        <v>70</v>
      </c>
      <c r="B21" s="101" t="s">
        <v>71</v>
      </c>
      <c r="C21" s="102"/>
      <c r="D21" s="75"/>
      <c r="E21" s="75" t="str">
        <f>IF(D21="SI",1,IF(D21="NO",0,IF(D21="NA",1,"ERROR")))</f>
        <v>ERROR</v>
      </c>
      <c r="F21" s="151"/>
      <c r="G21" s="152"/>
      <c r="J21" s="15"/>
      <c r="K21" s="15"/>
      <c r="ANA21" s="74" t="s">
        <v>12</v>
      </c>
    </row>
    <row r="22" spans="1:11 1041:1041" s="78" customFormat="1" ht="45" customHeight="1" thickBot="1" x14ac:dyDescent="0.3">
      <c r="A22" s="89" t="s">
        <v>4</v>
      </c>
      <c r="B22" s="99" t="s">
        <v>15</v>
      </c>
      <c r="C22" s="100"/>
      <c r="D22" s="87"/>
      <c r="E22" s="90"/>
      <c r="F22" s="109"/>
      <c r="G22" s="110"/>
      <c r="J22" s="72"/>
      <c r="K22" s="72"/>
    </row>
    <row r="23" spans="1:11 1041:1041" s="16" customFormat="1" ht="101.25" customHeight="1" x14ac:dyDescent="0.25">
      <c r="A23" s="84" t="s">
        <v>72</v>
      </c>
      <c r="B23" s="97" t="s">
        <v>264</v>
      </c>
      <c r="C23" s="98"/>
      <c r="D23" s="75"/>
      <c r="E23" s="75" t="str">
        <f>IF(D23="SI",1,IF(D23="NO",0,IF(D23="NA",1,"ERROR")))</f>
        <v>ERROR</v>
      </c>
      <c r="F23" s="168"/>
      <c r="G23" s="169"/>
      <c r="I23" s="167"/>
      <c r="J23" s="167"/>
      <c r="K23" s="167"/>
    </row>
    <row r="24" spans="1:11 1041:1041" s="16" customFormat="1" ht="82.15" customHeight="1" x14ac:dyDescent="0.25">
      <c r="A24" s="84" t="s">
        <v>73</v>
      </c>
      <c r="B24" s="97" t="s">
        <v>85</v>
      </c>
      <c r="C24" s="98"/>
      <c r="D24" s="75"/>
      <c r="E24" s="75" t="str">
        <f t="shared" ref="E24:E35" si="0">IF(D24="SI",1,IF(D24="NO",0,IF(D24="NA",1,"ERROR")))</f>
        <v>ERROR</v>
      </c>
      <c r="F24" s="162"/>
      <c r="G24" s="163"/>
      <c r="I24" s="167"/>
      <c r="J24" s="167"/>
      <c r="K24" s="167"/>
    </row>
    <row r="25" spans="1:11 1041:1041" s="16" customFormat="1" ht="63.6" customHeight="1" x14ac:dyDescent="0.25">
      <c r="A25" s="84" t="s">
        <v>74</v>
      </c>
      <c r="B25" s="97" t="s">
        <v>243</v>
      </c>
      <c r="C25" s="98"/>
      <c r="D25" s="75"/>
      <c r="E25" s="75" t="str">
        <f t="shared" si="0"/>
        <v>ERROR</v>
      </c>
      <c r="F25" s="162"/>
      <c r="G25" s="163"/>
      <c r="I25" s="167"/>
      <c r="J25" s="167"/>
      <c r="K25" s="167"/>
    </row>
    <row r="26" spans="1:11 1041:1041" s="16" customFormat="1" ht="57" customHeight="1" x14ac:dyDescent="0.25">
      <c r="A26" s="84" t="s">
        <v>75</v>
      </c>
      <c r="B26" s="97" t="s">
        <v>86</v>
      </c>
      <c r="C26" s="98"/>
      <c r="D26" s="75"/>
      <c r="E26" s="75" t="str">
        <f t="shared" si="0"/>
        <v>ERROR</v>
      </c>
      <c r="F26" s="162"/>
      <c r="G26" s="163"/>
      <c r="I26" s="167"/>
      <c r="J26" s="167"/>
      <c r="K26" s="167"/>
    </row>
    <row r="27" spans="1:11 1041:1041" s="16" customFormat="1" ht="116.45" customHeight="1" x14ac:dyDescent="0.25">
      <c r="A27" s="84" t="s">
        <v>76</v>
      </c>
      <c r="B27" s="97" t="s">
        <v>265</v>
      </c>
      <c r="C27" s="98"/>
      <c r="D27" s="75"/>
      <c r="E27" s="75" t="str">
        <f t="shared" si="0"/>
        <v>ERROR</v>
      </c>
      <c r="F27" s="162"/>
      <c r="G27" s="163"/>
      <c r="I27" s="167"/>
      <c r="J27" s="167"/>
      <c r="K27" s="167"/>
    </row>
    <row r="28" spans="1:11 1041:1041" s="16" customFormat="1" ht="126.6" customHeight="1" x14ac:dyDescent="0.25">
      <c r="A28" s="84" t="s">
        <v>77</v>
      </c>
      <c r="B28" s="97" t="s">
        <v>87</v>
      </c>
      <c r="C28" s="98"/>
      <c r="D28" s="75"/>
      <c r="E28" s="75" t="str">
        <f t="shared" si="0"/>
        <v>ERROR</v>
      </c>
      <c r="F28" s="162"/>
      <c r="G28" s="163"/>
      <c r="I28" s="18"/>
      <c r="J28" s="18"/>
      <c r="K28" s="18"/>
    </row>
    <row r="29" spans="1:11 1041:1041" s="16" customFormat="1" ht="100.9" customHeight="1" x14ac:dyDescent="0.25">
      <c r="A29" s="84" t="s">
        <v>78</v>
      </c>
      <c r="B29" s="97" t="s">
        <v>88</v>
      </c>
      <c r="C29" s="98"/>
      <c r="D29" s="75"/>
      <c r="E29" s="75" t="str">
        <f t="shared" si="0"/>
        <v>ERROR</v>
      </c>
      <c r="F29" s="162"/>
      <c r="G29" s="163"/>
      <c r="I29" s="18"/>
      <c r="J29" s="18"/>
      <c r="K29" s="18"/>
    </row>
    <row r="30" spans="1:11 1041:1041" s="16" customFormat="1" ht="78.599999999999994" customHeight="1" x14ac:dyDescent="0.25">
      <c r="A30" s="84" t="s">
        <v>79</v>
      </c>
      <c r="B30" s="97" t="s">
        <v>254</v>
      </c>
      <c r="C30" s="98"/>
      <c r="D30" s="75"/>
      <c r="E30" s="75" t="str">
        <f t="shared" si="0"/>
        <v>ERROR</v>
      </c>
      <c r="F30" s="162"/>
      <c r="G30" s="163"/>
      <c r="I30" s="167"/>
      <c r="J30" s="167"/>
      <c r="K30" s="167"/>
    </row>
    <row r="31" spans="1:11 1041:1041" s="16" customFormat="1" ht="64.150000000000006" customHeight="1" x14ac:dyDescent="0.25">
      <c r="A31" s="84" t="s">
        <v>80</v>
      </c>
      <c r="B31" s="97" t="s">
        <v>89</v>
      </c>
      <c r="C31" s="98"/>
      <c r="D31" s="75"/>
      <c r="E31" s="75" t="str">
        <f t="shared" si="0"/>
        <v>ERROR</v>
      </c>
      <c r="F31" s="162"/>
      <c r="G31" s="163"/>
      <c r="I31" s="18"/>
      <c r="J31" s="18"/>
      <c r="K31" s="18"/>
    </row>
    <row r="32" spans="1:11 1041:1041" s="16" customFormat="1" ht="65.45" customHeight="1" thickBot="1" x14ac:dyDescent="0.3">
      <c r="A32" s="225" t="s">
        <v>81</v>
      </c>
      <c r="B32" s="97" t="s">
        <v>255</v>
      </c>
      <c r="C32" s="98"/>
      <c r="D32" s="75"/>
      <c r="E32" s="75" t="str">
        <f t="shared" si="0"/>
        <v>ERROR</v>
      </c>
      <c r="F32" s="151"/>
      <c r="G32" s="152"/>
      <c r="I32" s="18"/>
      <c r="J32" s="18"/>
      <c r="K32" s="18"/>
    </row>
    <row r="33" spans="1:11" s="16" customFormat="1" ht="79.900000000000006" customHeight="1" x14ac:dyDescent="0.25">
      <c r="A33" s="84" t="s">
        <v>82</v>
      </c>
      <c r="B33" s="97" t="s">
        <v>90</v>
      </c>
      <c r="C33" s="98"/>
      <c r="D33" s="75"/>
      <c r="E33" s="75" t="str">
        <f t="shared" si="0"/>
        <v>ERROR</v>
      </c>
      <c r="F33" s="160"/>
      <c r="G33" s="161"/>
      <c r="I33" s="167"/>
      <c r="J33" s="167"/>
      <c r="K33" s="167"/>
    </row>
    <row r="34" spans="1:11" s="16" customFormat="1" ht="127.9" customHeight="1" x14ac:dyDescent="0.25">
      <c r="A34" s="84" t="s">
        <v>83</v>
      </c>
      <c r="B34" s="97" t="s">
        <v>256</v>
      </c>
      <c r="C34" s="98"/>
      <c r="D34" s="75"/>
      <c r="E34" s="75" t="str">
        <f t="shared" si="0"/>
        <v>ERROR</v>
      </c>
      <c r="F34" s="138"/>
      <c r="G34" s="139"/>
      <c r="I34" s="167"/>
      <c r="J34" s="167"/>
      <c r="K34" s="167"/>
    </row>
    <row r="35" spans="1:11" s="16" customFormat="1" ht="97.15" customHeight="1" thickBot="1" x14ac:dyDescent="0.3">
      <c r="A35" s="84" t="s">
        <v>84</v>
      </c>
      <c r="B35" s="101" t="s">
        <v>91</v>
      </c>
      <c r="C35" s="102"/>
      <c r="D35" s="75"/>
      <c r="E35" s="75" t="str">
        <f t="shared" si="0"/>
        <v>ERROR</v>
      </c>
      <c r="F35" s="138"/>
      <c r="G35" s="139"/>
      <c r="I35" s="167"/>
      <c r="J35" s="167"/>
      <c r="K35" s="167"/>
    </row>
    <row r="36" spans="1:11" s="16" customFormat="1" ht="45" customHeight="1" thickBot="1" x14ac:dyDescent="0.3">
      <c r="A36" s="89" t="s">
        <v>5</v>
      </c>
      <c r="B36" s="99" t="s">
        <v>42</v>
      </c>
      <c r="C36" s="100"/>
      <c r="D36" s="87"/>
      <c r="E36" s="90"/>
      <c r="F36" s="111" t="s">
        <v>248</v>
      </c>
      <c r="G36" s="112"/>
      <c r="J36" s="17"/>
      <c r="K36" s="17"/>
    </row>
    <row r="37" spans="1:11" s="16" customFormat="1" ht="45" customHeight="1" thickBot="1" x14ac:dyDescent="0.3">
      <c r="A37" s="89">
        <v>3.1</v>
      </c>
      <c r="B37" s="99" t="s">
        <v>92</v>
      </c>
      <c r="C37" s="100"/>
      <c r="D37" s="87"/>
      <c r="E37" s="90"/>
      <c r="F37" s="109"/>
      <c r="G37" s="110"/>
      <c r="J37" s="17"/>
      <c r="K37" s="17"/>
    </row>
    <row r="38" spans="1:11" s="16" customFormat="1" ht="154.15" customHeight="1" x14ac:dyDescent="0.25">
      <c r="A38" s="19" t="s">
        <v>93</v>
      </c>
      <c r="B38" s="103" t="s">
        <v>266</v>
      </c>
      <c r="C38" s="104"/>
      <c r="D38" s="75"/>
      <c r="E38" s="75" t="str">
        <f>IF(D38="SI",1,IF(D38="NO",0,IF(D38="NA",1,"ERROR")))</f>
        <v>ERROR</v>
      </c>
      <c r="F38" s="138"/>
      <c r="G38" s="139"/>
      <c r="I38" s="167"/>
      <c r="J38" s="167"/>
      <c r="K38" s="167"/>
    </row>
    <row r="39" spans="1:11" s="16" customFormat="1" ht="61.9" customHeight="1" thickBot="1" x14ac:dyDescent="0.3">
      <c r="A39" s="19" t="s">
        <v>94</v>
      </c>
      <c r="B39" s="101" t="s">
        <v>96</v>
      </c>
      <c r="C39" s="102"/>
      <c r="D39" s="75"/>
      <c r="E39" s="75" t="str">
        <f>IF(D39="SI",1,IF(D39="NO",0,IF(D39="NA",1,"ERROR")))</f>
        <v>ERROR</v>
      </c>
      <c r="F39" s="138"/>
      <c r="G39" s="139"/>
      <c r="I39" s="18"/>
      <c r="J39" s="18"/>
      <c r="K39" s="18"/>
    </row>
    <row r="40" spans="1:11" s="16" customFormat="1" ht="45" customHeight="1" thickBot="1" x14ac:dyDescent="0.3">
      <c r="A40" s="89">
        <v>3.2</v>
      </c>
      <c r="B40" s="99" t="s">
        <v>95</v>
      </c>
      <c r="C40" s="100"/>
      <c r="D40" s="87"/>
      <c r="E40" s="90"/>
      <c r="F40" s="109"/>
      <c r="G40" s="110"/>
      <c r="J40" s="17"/>
      <c r="K40" s="17"/>
    </row>
    <row r="41" spans="1:11" s="16" customFormat="1" ht="45" customHeight="1" thickBot="1" x14ac:dyDescent="0.3">
      <c r="A41" s="89" t="s">
        <v>97</v>
      </c>
      <c r="B41" s="99" t="s">
        <v>98</v>
      </c>
      <c r="C41" s="100"/>
      <c r="D41" s="87"/>
      <c r="E41" s="90"/>
      <c r="F41" s="109"/>
      <c r="G41" s="110"/>
      <c r="J41" s="17"/>
      <c r="K41" s="17"/>
    </row>
    <row r="42" spans="1:11" s="16" customFormat="1" ht="69.599999999999994" customHeight="1" x14ac:dyDescent="0.25">
      <c r="A42" s="19" t="s">
        <v>99</v>
      </c>
      <c r="B42" s="164" t="s">
        <v>244</v>
      </c>
      <c r="C42" s="165"/>
      <c r="D42" s="75"/>
      <c r="E42" s="75" t="str">
        <f>IF(D42="SI",1,IF(D42="NO",0,IF(D42="NA",1,"ERROR")))</f>
        <v>ERROR</v>
      </c>
      <c r="F42" s="138"/>
      <c r="G42" s="139"/>
      <c r="I42" s="18"/>
      <c r="J42" s="18"/>
      <c r="K42" s="18"/>
    </row>
    <row r="43" spans="1:11" s="16" customFormat="1" ht="50.25" customHeight="1" x14ac:dyDescent="0.25">
      <c r="A43" s="19" t="s">
        <v>100</v>
      </c>
      <c r="B43" s="97" t="s">
        <v>108</v>
      </c>
      <c r="C43" s="98"/>
      <c r="D43" s="75"/>
      <c r="E43" s="75" t="str">
        <f t="shared" ref="E43:E80" si="1">IF(D43="SI",1,IF(D43="NO",0,IF(D43="NA",1,"ERROR")))</f>
        <v>ERROR</v>
      </c>
      <c r="F43" s="138"/>
      <c r="G43" s="139"/>
      <c r="I43" s="18"/>
      <c r="J43" s="18"/>
      <c r="K43" s="18"/>
    </row>
    <row r="44" spans="1:11" s="16" customFormat="1" ht="70.900000000000006" customHeight="1" x14ac:dyDescent="0.25">
      <c r="A44" s="19" t="s">
        <v>101</v>
      </c>
      <c r="B44" s="97" t="s">
        <v>109</v>
      </c>
      <c r="C44" s="98"/>
      <c r="D44" s="75"/>
      <c r="E44" s="75" t="str">
        <f t="shared" si="1"/>
        <v>ERROR</v>
      </c>
      <c r="F44" s="138"/>
      <c r="G44" s="139"/>
      <c r="I44" s="18"/>
      <c r="J44" s="18"/>
      <c r="K44" s="18"/>
    </row>
    <row r="45" spans="1:11" s="16" customFormat="1" ht="42" customHeight="1" x14ac:dyDescent="0.25">
      <c r="A45" s="19" t="s">
        <v>102</v>
      </c>
      <c r="B45" s="97" t="s">
        <v>110</v>
      </c>
      <c r="C45" s="98"/>
      <c r="D45" s="75"/>
      <c r="E45" s="75" t="str">
        <f t="shared" si="1"/>
        <v>ERROR</v>
      </c>
      <c r="F45" s="138"/>
      <c r="G45" s="139"/>
      <c r="I45" s="18"/>
      <c r="J45" s="18"/>
      <c r="K45" s="18"/>
    </row>
    <row r="46" spans="1:11" s="16" customFormat="1" ht="50.45" customHeight="1" x14ac:dyDescent="0.25">
      <c r="A46" s="19" t="s">
        <v>103</v>
      </c>
      <c r="B46" s="97" t="s">
        <v>111</v>
      </c>
      <c r="C46" s="98"/>
      <c r="D46" s="75"/>
      <c r="E46" s="75" t="str">
        <f t="shared" si="1"/>
        <v>ERROR</v>
      </c>
      <c r="F46" s="138"/>
      <c r="G46" s="139"/>
      <c r="I46" s="18"/>
      <c r="J46" s="18"/>
      <c r="K46" s="18"/>
    </row>
    <row r="47" spans="1:11" s="16" customFormat="1" ht="118.15" customHeight="1" x14ac:dyDescent="0.25">
      <c r="A47" s="19" t="s">
        <v>104</v>
      </c>
      <c r="B47" s="172" t="s">
        <v>267</v>
      </c>
      <c r="C47" s="173"/>
      <c r="D47" s="75"/>
      <c r="E47" s="75" t="str">
        <f t="shared" si="1"/>
        <v>ERROR</v>
      </c>
      <c r="F47" s="138"/>
      <c r="G47" s="139"/>
      <c r="I47" s="18"/>
      <c r="J47" s="18"/>
      <c r="K47" s="18"/>
    </row>
    <row r="48" spans="1:11" s="16" customFormat="1" ht="98.45" customHeight="1" x14ac:dyDescent="0.25">
      <c r="A48" s="19" t="s">
        <v>105</v>
      </c>
      <c r="B48" s="97" t="s">
        <v>112</v>
      </c>
      <c r="C48" s="98"/>
      <c r="D48" s="75"/>
      <c r="E48" s="75" t="str">
        <f t="shared" si="1"/>
        <v>ERROR</v>
      </c>
      <c r="F48" s="138"/>
      <c r="G48" s="139"/>
      <c r="I48" s="18"/>
      <c r="J48" s="18"/>
      <c r="K48" s="18"/>
    </row>
    <row r="49" spans="1:11" s="16" customFormat="1" ht="73.900000000000006" customHeight="1" x14ac:dyDescent="0.25">
      <c r="A49" s="19" t="s">
        <v>106</v>
      </c>
      <c r="B49" s="97" t="s">
        <v>113</v>
      </c>
      <c r="C49" s="98"/>
      <c r="D49" s="75"/>
      <c r="E49" s="75" t="str">
        <f t="shared" si="1"/>
        <v>ERROR</v>
      </c>
      <c r="F49" s="138"/>
      <c r="G49" s="139"/>
      <c r="I49" s="18"/>
      <c r="J49" s="18"/>
      <c r="K49" s="18"/>
    </row>
    <row r="50" spans="1:11" s="16" customFormat="1" ht="96" customHeight="1" thickBot="1" x14ac:dyDescent="0.3">
      <c r="A50" s="19" t="s">
        <v>107</v>
      </c>
      <c r="B50" s="101" t="s">
        <v>257</v>
      </c>
      <c r="C50" s="102"/>
      <c r="D50" s="75"/>
      <c r="E50" s="75" t="str">
        <f t="shared" si="1"/>
        <v>ERROR</v>
      </c>
      <c r="F50" s="138"/>
      <c r="G50" s="139"/>
      <c r="I50" s="18"/>
      <c r="J50" s="18"/>
      <c r="K50" s="18"/>
    </row>
    <row r="51" spans="1:11" s="16" customFormat="1" ht="45" customHeight="1" thickBot="1" x14ac:dyDescent="0.3">
      <c r="A51" s="89" t="s">
        <v>114</v>
      </c>
      <c r="B51" s="99" t="s">
        <v>115</v>
      </c>
      <c r="C51" s="100"/>
      <c r="D51" s="87"/>
      <c r="E51" s="90"/>
      <c r="F51" s="109"/>
      <c r="G51" s="110"/>
      <c r="J51" s="17"/>
      <c r="K51" s="17"/>
    </row>
    <row r="52" spans="1:11" s="16" customFormat="1" ht="151.5" customHeight="1" x14ac:dyDescent="0.25">
      <c r="A52" s="19" t="s">
        <v>116</v>
      </c>
      <c r="B52" s="103" t="s">
        <v>123</v>
      </c>
      <c r="C52" s="104"/>
      <c r="D52" s="75"/>
      <c r="E52" s="75" t="str">
        <f t="shared" si="1"/>
        <v>ERROR</v>
      </c>
      <c r="F52" s="107"/>
      <c r="G52" s="108"/>
      <c r="I52" s="59"/>
      <c r="J52" s="59"/>
      <c r="K52" s="59"/>
    </row>
    <row r="53" spans="1:11" s="16" customFormat="1" ht="58.15" customHeight="1" x14ac:dyDescent="0.25">
      <c r="A53" s="19" t="s">
        <v>117</v>
      </c>
      <c r="B53" s="97" t="s">
        <v>124</v>
      </c>
      <c r="C53" s="98"/>
      <c r="D53" s="75"/>
      <c r="E53" s="75" t="str">
        <f t="shared" si="1"/>
        <v>ERROR</v>
      </c>
      <c r="F53" s="107"/>
      <c r="G53" s="108"/>
      <c r="I53" s="59"/>
      <c r="J53" s="59"/>
      <c r="K53" s="59"/>
    </row>
    <row r="54" spans="1:11" s="16" customFormat="1" ht="54.6" customHeight="1" x14ac:dyDescent="0.25">
      <c r="A54" s="19" t="s">
        <v>118</v>
      </c>
      <c r="B54" s="97" t="s">
        <v>125</v>
      </c>
      <c r="C54" s="98"/>
      <c r="D54" s="75"/>
      <c r="E54" s="75" t="str">
        <f t="shared" si="1"/>
        <v>ERROR</v>
      </c>
      <c r="F54" s="107"/>
      <c r="G54" s="108"/>
      <c r="I54" s="59"/>
      <c r="J54" s="59"/>
      <c r="K54" s="59"/>
    </row>
    <row r="55" spans="1:11" s="16" customFormat="1" ht="92.45" customHeight="1" x14ac:dyDescent="0.25">
      <c r="A55" s="19" t="s">
        <v>119</v>
      </c>
      <c r="B55" s="97" t="s">
        <v>126</v>
      </c>
      <c r="C55" s="98"/>
      <c r="D55" s="75"/>
      <c r="E55" s="75" t="str">
        <f t="shared" si="1"/>
        <v>ERROR</v>
      </c>
      <c r="F55" s="107"/>
      <c r="G55" s="108"/>
      <c r="I55" s="59"/>
      <c r="J55" s="59"/>
      <c r="K55" s="59"/>
    </row>
    <row r="56" spans="1:11" s="16" customFormat="1" ht="54.6" customHeight="1" x14ac:dyDescent="0.25">
      <c r="A56" s="19" t="s">
        <v>120</v>
      </c>
      <c r="B56" s="97" t="s">
        <v>127</v>
      </c>
      <c r="C56" s="98"/>
      <c r="D56" s="75"/>
      <c r="E56" s="75" t="str">
        <f t="shared" si="1"/>
        <v>ERROR</v>
      </c>
      <c r="F56" s="107"/>
      <c r="G56" s="108"/>
      <c r="I56" s="59"/>
      <c r="J56" s="59"/>
      <c r="K56" s="59"/>
    </row>
    <row r="57" spans="1:11" s="16" customFormat="1" ht="64.150000000000006" customHeight="1" x14ac:dyDescent="0.25">
      <c r="A57" s="19" t="s">
        <v>121</v>
      </c>
      <c r="B57" s="97" t="s">
        <v>128</v>
      </c>
      <c r="C57" s="98"/>
      <c r="D57" s="75"/>
      <c r="E57" s="75" t="str">
        <f t="shared" si="1"/>
        <v>ERROR</v>
      </c>
      <c r="F57" s="107"/>
      <c r="G57" s="108"/>
      <c r="I57" s="59"/>
      <c r="J57" s="59"/>
      <c r="K57" s="59"/>
    </row>
    <row r="58" spans="1:11" s="16" customFormat="1" ht="64.150000000000006" customHeight="1" thickBot="1" x14ac:dyDescent="0.3">
      <c r="A58" s="19" t="s">
        <v>122</v>
      </c>
      <c r="B58" s="101" t="s">
        <v>129</v>
      </c>
      <c r="C58" s="102"/>
      <c r="D58" s="75"/>
      <c r="E58" s="75" t="str">
        <f t="shared" si="1"/>
        <v>ERROR</v>
      </c>
      <c r="F58" s="107"/>
      <c r="G58" s="108"/>
      <c r="I58" s="59"/>
      <c r="J58" s="59"/>
      <c r="K58" s="59"/>
    </row>
    <row r="59" spans="1:11" s="16" customFormat="1" ht="45" customHeight="1" thickBot="1" x14ac:dyDescent="0.3">
      <c r="A59" s="89" t="s">
        <v>130</v>
      </c>
      <c r="B59" s="99" t="s">
        <v>131</v>
      </c>
      <c r="C59" s="100"/>
      <c r="D59" s="87"/>
      <c r="E59" s="90"/>
      <c r="F59" s="109"/>
      <c r="G59" s="110"/>
      <c r="J59" s="17"/>
      <c r="K59" s="17"/>
    </row>
    <row r="60" spans="1:11" s="16" customFormat="1" ht="109.15" customHeight="1" x14ac:dyDescent="0.25">
      <c r="A60" s="19" t="s">
        <v>132</v>
      </c>
      <c r="B60" s="103" t="s">
        <v>258</v>
      </c>
      <c r="C60" s="104"/>
      <c r="D60" s="75"/>
      <c r="E60" s="75" t="str">
        <f t="shared" si="1"/>
        <v>ERROR</v>
      </c>
      <c r="F60" s="107"/>
      <c r="G60" s="108"/>
      <c r="I60" s="59"/>
      <c r="J60" s="59"/>
      <c r="K60" s="59"/>
    </row>
    <row r="61" spans="1:11" s="16" customFormat="1" ht="64.150000000000006" customHeight="1" x14ac:dyDescent="0.25">
      <c r="A61" s="19" t="s">
        <v>133</v>
      </c>
      <c r="B61" s="97" t="s">
        <v>136</v>
      </c>
      <c r="C61" s="98"/>
      <c r="D61" s="75"/>
      <c r="E61" s="75" t="str">
        <f t="shared" si="1"/>
        <v>ERROR</v>
      </c>
      <c r="F61" s="107"/>
      <c r="G61" s="108"/>
      <c r="I61" s="59"/>
      <c r="J61" s="59"/>
      <c r="K61" s="59"/>
    </row>
    <row r="62" spans="1:11" s="16" customFormat="1" ht="111" customHeight="1" x14ac:dyDescent="0.25">
      <c r="A62" s="19" t="s">
        <v>134</v>
      </c>
      <c r="B62" s="97" t="s">
        <v>137</v>
      </c>
      <c r="C62" s="98"/>
      <c r="D62" s="75"/>
      <c r="E62" s="75" t="str">
        <f t="shared" si="1"/>
        <v>ERROR</v>
      </c>
      <c r="F62" s="107"/>
      <c r="G62" s="108"/>
      <c r="I62" s="59"/>
      <c r="J62" s="59"/>
      <c r="K62" s="59"/>
    </row>
    <row r="63" spans="1:11" s="16" customFormat="1" ht="102.6" customHeight="1" thickBot="1" x14ac:dyDescent="0.3">
      <c r="A63" s="19" t="s">
        <v>135</v>
      </c>
      <c r="B63" s="101" t="s">
        <v>138</v>
      </c>
      <c r="C63" s="102"/>
      <c r="D63" s="75"/>
      <c r="E63" s="75" t="str">
        <f t="shared" si="1"/>
        <v>ERROR</v>
      </c>
      <c r="F63" s="107"/>
      <c r="G63" s="108"/>
      <c r="I63" s="59"/>
      <c r="J63" s="59"/>
      <c r="K63" s="59"/>
    </row>
    <row r="64" spans="1:11" s="16" customFormat="1" ht="45" customHeight="1" thickBot="1" x14ac:dyDescent="0.3">
      <c r="A64" s="89" t="s">
        <v>139</v>
      </c>
      <c r="B64" s="99" t="s">
        <v>140</v>
      </c>
      <c r="C64" s="100"/>
      <c r="D64" s="87"/>
      <c r="E64" s="90"/>
      <c r="F64" s="109"/>
      <c r="G64" s="110"/>
      <c r="J64" s="17"/>
      <c r="K64" s="17"/>
    </row>
    <row r="65" spans="1:11" s="16" customFormat="1" ht="78.599999999999994" customHeight="1" x14ac:dyDescent="0.25">
      <c r="A65" s="84" t="s">
        <v>141</v>
      </c>
      <c r="B65" s="103" t="s">
        <v>144</v>
      </c>
      <c r="C65" s="104"/>
      <c r="D65" s="75"/>
      <c r="E65" s="75" t="str">
        <f t="shared" si="1"/>
        <v>ERROR</v>
      </c>
      <c r="F65" s="107"/>
      <c r="G65" s="108"/>
      <c r="I65" s="59"/>
      <c r="J65" s="59"/>
      <c r="K65" s="59"/>
    </row>
    <row r="66" spans="1:11" s="16" customFormat="1" ht="61.15" customHeight="1" x14ac:dyDescent="0.25">
      <c r="A66" s="84" t="s">
        <v>142</v>
      </c>
      <c r="B66" s="97" t="s">
        <v>145</v>
      </c>
      <c r="C66" s="98"/>
      <c r="D66" s="75"/>
      <c r="E66" s="75" t="str">
        <f t="shared" si="1"/>
        <v>ERROR</v>
      </c>
      <c r="F66" s="107"/>
      <c r="G66" s="108"/>
      <c r="I66" s="59"/>
      <c r="J66" s="59"/>
      <c r="K66" s="59"/>
    </row>
    <row r="67" spans="1:11" s="16" customFormat="1" ht="93" customHeight="1" thickBot="1" x14ac:dyDescent="0.3">
      <c r="A67" s="84" t="s">
        <v>143</v>
      </c>
      <c r="B67" s="101" t="s">
        <v>146</v>
      </c>
      <c r="C67" s="102"/>
      <c r="D67" s="75"/>
      <c r="E67" s="75" t="str">
        <f t="shared" si="1"/>
        <v>ERROR</v>
      </c>
      <c r="F67" s="107"/>
      <c r="G67" s="108"/>
      <c r="I67" s="59"/>
      <c r="J67" s="59"/>
      <c r="K67" s="59"/>
    </row>
    <row r="68" spans="1:11" s="16" customFormat="1" ht="45" customHeight="1" thickBot="1" x14ac:dyDescent="0.3">
      <c r="A68" s="89" t="s">
        <v>147</v>
      </c>
      <c r="B68" s="99" t="s">
        <v>148</v>
      </c>
      <c r="C68" s="100"/>
      <c r="D68" s="87"/>
      <c r="E68" s="90"/>
      <c r="F68" s="109"/>
      <c r="G68" s="110"/>
      <c r="J68" s="17"/>
      <c r="K68" s="17"/>
    </row>
    <row r="69" spans="1:11" s="16" customFormat="1" ht="51" customHeight="1" x14ac:dyDescent="0.25">
      <c r="A69" s="84" t="s">
        <v>149</v>
      </c>
      <c r="B69" s="103" t="s">
        <v>154</v>
      </c>
      <c r="C69" s="104"/>
      <c r="D69" s="75"/>
      <c r="E69" s="75" t="str">
        <f t="shared" si="1"/>
        <v>ERROR</v>
      </c>
      <c r="F69" s="107"/>
      <c r="G69" s="108"/>
      <c r="I69" s="59"/>
      <c r="J69" s="59"/>
      <c r="K69" s="59"/>
    </row>
    <row r="70" spans="1:11" s="16" customFormat="1" ht="53.25" customHeight="1" x14ac:dyDescent="0.25">
      <c r="A70" s="84" t="s">
        <v>150</v>
      </c>
      <c r="B70" s="97" t="s">
        <v>155</v>
      </c>
      <c r="C70" s="98"/>
      <c r="D70" s="75"/>
      <c r="E70" s="75" t="str">
        <f t="shared" si="1"/>
        <v>ERROR</v>
      </c>
      <c r="F70" s="107"/>
      <c r="G70" s="108"/>
      <c r="I70" s="59"/>
      <c r="J70" s="59"/>
      <c r="K70" s="59"/>
    </row>
    <row r="71" spans="1:11" s="16" customFormat="1" ht="73.5" customHeight="1" x14ac:dyDescent="0.25">
      <c r="A71" s="84" t="s">
        <v>151</v>
      </c>
      <c r="B71" s="97" t="s">
        <v>156</v>
      </c>
      <c r="C71" s="98"/>
      <c r="D71" s="75"/>
      <c r="E71" s="75" t="str">
        <f t="shared" si="1"/>
        <v>ERROR</v>
      </c>
      <c r="F71" s="107"/>
      <c r="G71" s="108"/>
      <c r="I71" s="59"/>
      <c r="J71" s="59"/>
      <c r="K71" s="59"/>
    </row>
    <row r="72" spans="1:11" s="16" customFormat="1" ht="54.75" customHeight="1" x14ac:dyDescent="0.25">
      <c r="A72" s="84" t="s">
        <v>152</v>
      </c>
      <c r="B72" s="97" t="s">
        <v>157</v>
      </c>
      <c r="C72" s="98"/>
      <c r="D72" s="75"/>
      <c r="E72" s="75" t="str">
        <f t="shared" si="1"/>
        <v>ERROR</v>
      </c>
      <c r="F72" s="107"/>
      <c r="G72" s="108"/>
      <c r="I72" s="59"/>
      <c r="J72" s="59"/>
      <c r="K72" s="59"/>
    </row>
    <row r="73" spans="1:11" s="16" customFormat="1" ht="141" customHeight="1" thickBot="1" x14ac:dyDescent="0.3">
      <c r="A73" s="84" t="s">
        <v>153</v>
      </c>
      <c r="B73" s="101" t="s">
        <v>259</v>
      </c>
      <c r="C73" s="102"/>
      <c r="D73" s="75"/>
      <c r="E73" s="75" t="str">
        <f t="shared" si="1"/>
        <v>ERROR</v>
      </c>
      <c r="F73" s="107"/>
      <c r="G73" s="108"/>
      <c r="I73" s="59"/>
      <c r="J73" s="59"/>
      <c r="K73" s="59"/>
    </row>
    <row r="74" spans="1:11" s="16" customFormat="1" ht="45" customHeight="1" thickBot="1" x14ac:dyDescent="0.3">
      <c r="A74" s="89">
        <v>3.3</v>
      </c>
      <c r="B74" s="99" t="s">
        <v>158</v>
      </c>
      <c r="C74" s="100"/>
      <c r="D74" s="87"/>
      <c r="E74" s="90"/>
      <c r="F74" s="109"/>
      <c r="G74" s="110"/>
      <c r="J74" s="17"/>
      <c r="K74" s="17"/>
    </row>
    <row r="75" spans="1:11" s="16" customFormat="1" ht="61.15" customHeight="1" x14ac:dyDescent="0.25">
      <c r="A75" s="84" t="s">
        <v>159</v>
      </c>
      <c r="B75" s="103" t="s">
        <v>165</v>
      </c>
      <c r="C75" s="104"/>
      <c r="D75" s="75"/>
      <c r="E75" s="75" t="str">
        <f t="shared" si="1"/>
        <v>ERROR</v>
      </c>
      <c r="F75" s="107"/>
      <c r="G75" s="108"/>
      <c r="I75" s="59"/>
      <c r="J75" s="59"/>
      <c r="K75" s="59"/>
    </row>
    <row r="76" spans="1:11" s="16" customFormat="1" ht="61.15" customHeight="1" x14ac:dyDescent="0.25">
      <c r="A76" s="84" t="s">
        <v>160</v>
      </c>
      <c r="B76" s="97" t="s">
        <v>268</v>
      </c>
      <c r="C76" s="98"/>
      <c r="D76" s="75"/>
      <c r="E76" s="75" t="str">
        <f t="shared" si="1"/>
        <v>ERROR</v>
      </c>
      <c r="F76" s="107"/>
      <c r="G76" s="108"/>
      <c r="I76" s="59"/>
      <c r="J76" s="59"/>
      <c r="K76" s="59"/>
    </row>
    <row r="77" spans="1:11" s="16" customFormat="1" ht="43.9" customHeight="1" x14ac:dyDescent="0.25">
      <c r="A77" s="84" t="s">
        <v>161</v>
      </c>
      <c r="B77" s="97" t="s">
        <v>166</v>
      </c>
      <c r="C77" s="98"/>
      <c r="D77" s="75"/>
      <c r="E77" s="75" t="str">
        <f t="shared" si="1"/>
        <v>ERROR</v>
      </c>
      <c r="F77" s="107"/>
      <c r="G77" s="108"/>
      <c r="I77" s="59"/>
      <c r="J77" s="59"/>
      <c r="K77" s="59"/>
    </row>
    <row r="78" spans="1:11" s="16" customFormat="1" ht="48.6" customHeight="1" x14ac:dyDescent="0.25">
      <c r="A78" s="84" t="s">
        <v>162</v>
      </c>
      <c r="B78" s="97" t="s">
        <v>167</v>
      </c>
      <c r="C78" s="98"/>
      <c r="D78" s="75"/>
      <c r="E78" s="75" t="str">
        <f t="shared" si="1"/>
        <v>ERROR</v>
      </c>
      <c r="F78" s="107"/>
      <c r="G78" s="108"/>
      <c r="I78" s="59"/>
      <c r="J78" s="59"/>
      <c r="K78" s="59"/>
    </row>
    <row r="79" spans="1:11" s="16" customFormat="1" ht="61.15" customHeight="1" x14ac:dyDescent="0.25">
      <c r="A79" s="84" t="s">
        <v>163</v>
      </c>
      <c r="B79" s="97" t="s">
        <v>168</v>
      </c>
      <c r="C79" s="98"/>
      <c r="D79" s="75"/>
      <c r="E79" s="75" t="str">
        <f t="shared" si="1"/>
        <v>ERROR</v>
      </c>
      <c r="F79" s="107"/>
      <c r="G79" s="108"/>
      <c r="I79" s="59"/>
      <c r="J79" s="59"/>
      <c r="K79" s="59"/>
    </row>
    <row r="80" spans="1:11" s="16" customFormat="1" ht="61.15" customHeight="1" thickBot="1" x14ac:dyDescent="0.3">
      <c r="A80" s="84" t="s">
        <v>164</v>
      </c>
      <c r="B80" s="101" t="s">
        <v>251</v>
      </c>
      <c r="C80" s="102"/>
      <c r="D80" s="75"/>
      <c r="E80" s="75" t="str">
        <f t="shared" si="1"/>
        <v>ERROR</v>
      </c>
      <c r="F80" s="107"/>
      <c r="G80" s="108"/>
      <c r="I80" s="59"/>
      <c r="J80" s="59"/>
      <c r="K80" s="59"/>
    </row>
    <row r="81" spans="1:11" s="16" customFormat="1" ht="45" customHeight="1" thickBot="1" x14ac:dyDescent="0.3">
      <c r="A81" s="89">
        <v>3.4</v>
      </c>
      <c r="B81" s="99" t="s">
        <v>260</v>
      </c>
      <c r="C81" s="100"/>
      <c r="D81" s="87"/>
      <c r="E81" s="90"/>
      <c r="F81" s="109"/>
      <c r="G81" s="110"/>
      <c r="J81" s="17"/>
      <c r="K81" s="17"/>
    </row>
    <row r="82" spans="1:11" s="16" customFormat="1" ht="61.15" customHeight="1" x14ac:dyDescent="0.25">
      <c r="A82" s="83" t="s">
        <v>169</v>
      </c>
      <c r="B82" s="103" t="s">
        <v>171</v>
      </c>
      <c r="C82" s="104"/>
      <c r="D82" s="75"/>
      <c r="E82" s="75" t="str">
        <f>IF(D82="SI",1,IF(D82="NO",0,IF(D82="NA",1,"ERROR")))</f>
        <v>ERROR</v>
      </c>
      <c r="F82" s="107"/>
      <c r="G82" s="108"/>
      <c r="I82" s="59"/>
      <c r="J82" s="59"/>
      <c r="K82" s="59"/>
    </row>
    <row r="83" spans="1:11" s="16" customFormat="1" ht="61.15" customHeight="1" thickBot="1" x14ac:dyDescent="0.3">
      <c r="A83" s="83" t="s">
        <v>170</v>
      </c>
      <c r="B83" s="101" t="s">
        <v>172</v>
      </c>
      <c r="C83" s="102"/>
      <c r="D83" s="75"/>
      <c r="E83" s="75" t="str">
        <f>IF(D83="SI",1,IF(D83="NO",0,IF(D83="NA",1,"ERROR")))</f>
        <v>ERROR</v>
      </c>
      <c r="F83" s="107"/>
      <c r="G83" s="108"/>
      <c r="I83" s="59"/>
      <c r="J83" s="59"/>
      <c r="K83" s="59"/>
    </row>
    <row r="84" spans="1:11" s="16" customFormat="1" ht="45" customHeight="1" thickBot="1" x14ac:dyDescent="0.3">
      <c r="A84" s="89">
        <v>3.5</v>
      </c>
      <c r="B84" s="99" t="s">
        <v>175</v>
      </c>
      <c r="C84" s="100"/>
      <c r="D84" s="87"/>
      <c r="E84" s="90"/>
      <c r="F84" s="109"/>
      <c r="G84" s="110"/>
      <c r="J84" s="17"/>
      <c r="K84" s="17"/>
    </row>
    <row r="85" spans="1:11" s="16" customFormat="1" ht="45" customHeight="1" thickBot="1" x14ac:dyDescent="0.3">
      <c r="A85" s="89" t="s">
        <v>173</v>
      </c>
      <c r="B85" s="99" t="s">
        <v>174</v>
      </c>
      <c r="C85" s="100"/>
      <c r="D85" s="87"/>
      <c r="E85" s="90"/>
      <c r="F85" s="109"/>
      <c r="G85" s="110"/>
      <c r="J85" s="17"/>
      <c r="K85" s="17"/>
    </row>
    <row r="86" spans="1:11" s="16" customFormat="1" ht="61.15" customHeight="1" x14ac:dyDescent="0.25">
      <c r="A86" s="84" t="s">
        <v>176</v>
      </c>
      <c r="B86" s="103" t="s">
        <v>179</v>
      </c>
      <c r="C86" s="104"/>
      <c r="D86" s="75"/>
      <c r="E86" s="75" t="str">
        <f>IF(D86="SI",1,IF(D86="NO",0,IF(D86="NA",1,"ERROR")))</f>
        <v>ERROR</v>
      </c>
      <c r="F86" s="107"/>
      <c r="G86" s="108"/>
      <c r="I86" s="59"/>
      <c r="J86" s="59"/>
      <c r="K86" s="59"/>
    </row>
    <row r="87" spans="1:11" s="16" customFormat="1" ht="61.15" customHeight="1" x14ac:dyDescent="0.25">
      <c r="A87" s="84" t="s">
        <v>177</v>
      </c>
      <c r="B87" s="97" t="s">
        <v>180</v>
      </c>
      <c r="C87" s="98"/>
      <c r="D87" s="75"/>
      <c r="E87" s="75" t="str">
        <f t="shared" ref="E87:E97" si="2">IF(D87="SI",1,IF(D87="NO",0,IF(D87="NA",1,"ERROR")))</f>
        <v>ERROR</v>
      </c>
      <c r="F87" s="107"/>
      <c r="G87" s="108"/>
      <c r="I87" s="59"/>
      <c r="J87" s="59"/>
      <c r="K87" s="59"/>
    </row>
    <row r="88" spans="1:11" s="16" customFormat="1" ht="76.150000000000006" customHeight="1" thickBot="1" x14ac:dyDescent="0.3">
      <c r="A88" s="84" t="s">
        <v>178</v>
      </c>
      <c r="B88" s="101" t="s">
        <v>181</v>
      </c>
      <c r="C88" s="102"/>
      <c r="D88" s="75"/>
      <c r="E88" s="75" t="str">
        <f t="shared" si="2"/>
        <v>ERROR</v>
      </c>
      <c r="F88" s="107"/>
      <c r="G88" s="108"/>
      <c r="I88" s="59"/>
      <c r="J88" s="59"/>
      <c r="K88" s="59"/>
    </row>
    <row r="89" spans="1:11" s="16" customFormat="1" ht="45" customHeight="1" thickBot="1" x14ac:dyDescent="0.3">
      <c r="A89" s="89" t="s">
        <v>182</v>
      </c>
      <c r="B89" s="99" t="s">
        <v>183</v>
      </c>
      <c r="C89" s="100"/>
      <c r="D89" s="87"/>
      <c r="E89" s="90"/>
      <c r="F89" s="109"/>
      <c r="G89" s="110"/>
      <c r="J89" s="17"/>
      <c r="K89" s="17"/>
    </row>
    <row r="90" spans="1:11" s="16" customFormat="1" ht="61.15" customHeight="1" x14ac:dyDescent="0.25">
      <c r="A90" s="84" t="s">
        <v>184</v>
      </c>
      <c r="B90" s="103" t="s">
        <v>186</v>
      </c>
      <c r="C90" s="104"/>
      <c r="D90" s="75"/>
      <c r="E90" s="75" t="str">
        <f t="shared" si="2"/>
        <v>ERROR</v>
      </c>
      <c r="F90" s="107"/>
      <c r="G90" s="108"/>
      <c r="I90" s="59"/>
      <c r="J90" s="59"/>
      <c r="K90" s="59"/>
    </row>
    <row r="91" spans="1:11" s="16" customFormat="1" ht="108.75" customHeight="1" thickBot="1" x14ac:dyDescent="0.3">
      <c r="A91" s="84" t="s">
        <v>185</v>
      </c>
      <c r="B91" s="101" t="s">
        <v>245</v>
      </c>
      <c r="C91" s="102"/>
      <c r="D91" s="75"/>
      <c r="E91" s="75" t="str">
        <f t="shared" si="2"/>
        <v>ERROR</v>
      </c>
      <c r="F91" s="107"/>
      <c r="G91" s="108"/>
      <c r="I91" s="59"/>
      <c r="J91" s="59"/>
      <c r="K91" s="59"/>
    </row>
    <row r="92" spans="1:11" s="16" customFormat="1" ht="45" customHeight="1" thickBot="1" x14ac:dyDescent="0.3">
      <c r="A92" s="89">
        <v>3.6</v>
      </c>
      <c r="B92" s="99" t="s">
        <v>187</v>
      </c>
      <c r="C92" s="100"/>
      <c r="D92" s="87"/>
      <c r="E92" s="90"/>
      <c r="F92" s="109"/>
      <c r="G92" s="110"/>
      <c r="J92" s="17"/>
      <c r="K92" s="17"/>
    </row>
    <row r="93" spans="1:11" s="16" customFormat="1" ht="54" customHeight="1" thickBot="1" x14ac:dyDescent="0.3">
      <c r="A93" s="84" t="s">
        <v>188</v>
      </c>
      <c r="B93" s="105" t="s">
        <v>189</v>
      </c>
      <c r="C93" s="106"/>
      <c r="D93" s="75"/>
      <c r="E93" s="75" t="str">
        <f t="shared" si="2"/>
        <v>ERROR</v>
      </c>
      <c r="F93" s="107"/>
      <c r="G93" s="108"/>
      <c r="I93" s="59"/>
      <c r="J93" s="59"/>
      <c r="K93" s="59"/>
    </row>
    <row r="94" spans="1:11" s="16" customFormat="1" ht="45" customHeight="1" thickBot="1" x14ac:dyDescent="0.3">
      <c r="A94" s="89">
        <v>3.7</v>
      </c>
      <c r="B94" s="99" t="s">
        <v>190</v>
      </c>
      <c r="C94" s="100"/>
      <c r="D94" s="87"/>
      <c r="E94" s="90"/>
      <c r="F94" s="109"/>
      <c r="G94" s="110"/>
      <c r="J94" s="17"/>
      <c r="K94" s="17"/>
    </row>
    <row r="95" spans="1:11" s="16" customFormat="1" ht="54" customHeight="1" x14ac:dyDescent="0.25">
      <c r="A95" s="84" t="s">
        <v>191</v>
      </c>
      <c r="B95" s="103" t="s">
        <v>189</v>
      </c>
      <c r="C95" s="104"/>
      <c r="D95" s="75"/>
      <c r="E95" s="75" t="str">
        <f t="shared" si="2"/>
        <v>ERROR</v>
      </c>
      <c r="F95" s="107"/>
      <c r="G95" s="108"/>
      <c r="I95" s="59"/>
      <c r="J95" s="59"/>
      <c r="K95" s="59"/>
    </row>
    <row r="96" spans="1:11" s="16" customFormat="1" ht="87" customHeight="1" x14ac:dyDescent="0.25">
      <c r="A96" s="84" t="s">
        <v>192</v>
      </c>
      <c r="B96" s="97" t="s">
        <v>194</v>
      </c>
      <c r="C96" s="98"/>
      <c r="D96" s="75"/>
      <c r="E96" s="75" t="str">
        <f t="shared" si="2"/>
        <v>ERROR</v>
      </c>
      <c r="F96" s="107"/>
      <c r="G96" s="108"/>
      <c r="I96" s="59"/>
      <c r="J96" s="59"/>
      <c r="K96" s="59"/>
    </row>
    <row r="97" spans="1:11" s="16" customFormat="1" ht="76.900000000000006" customHeight="1" thickBot="1" x14ac:dyDescent="0.3">
      <c r="A97" s="84" t="s">
        <v>193</v>
      </c>
      <c r="B97" s="101" t="s">
        <v>195</v>
      </c>
      <c r="C97" s="102"/>
      <c r="D97" s="75"/>
      <c r="E97" s="75" t="str">
        <f t="shared" si="2"/>
        <v>ERROR</v>
      </c>
      <c r="F97" s="107"/>
      <c r="G97" s="108"/>
      <c r="I97" s="59"/>
      <c r="J97" s="59"/>
      <c r="K97" s="59"/>
    </row>
    <row r="98" spans="1:11" s="16" customFormat="1" ht="85.15" customHeight="1" thickBot="1" x14ac:dyDescent="0.3">
      <c r="A98" s="89">
        <v>3.8</v>
      </c>
      <c r="B98" s="99" t="s">
        <v>197</v>
      </c>
      <c r="C98" s="100"/>
      <c r="D98" s="87"/>
      <c r="E98" s="90"/>
      <c r="F98" s="113" t="s">
        <v>249</v>
      </c>
      <c r="G98" s="112"/>
      <c r="J98" s="17"/>
      <c r="K98" s="17"/>
    </row>
    <row r="99" spans="1:11" s="16" customFormat="1" ht="45" customHeight="1" thickBot="1" x14ac:dyDescent="0.3">
      <c r="A99" s="89" t="s">
        <v>196</v>
      </c>
      <c r="B99" s="99" t="s">
        <v>198</v>
      </c>
      <c r="C99" s="100"/>
      <c r="D99" s="87"/>
      <c r="E99" s="90"/>
      <c r="F99" s="91"/>
      <c r="G99" s="92"/>
      <c r="J99" s="17"/>
      <c r="K99" s="17"/>
    </row>
    <row r="100" spans="1:11" s="16" customFormat="1" ht="88.9" customHeight="1" thickBot="1" x14ac:dyDescent="0.3">
      <c r="A100" s="84" t="s">
        <v>199</v>
      </c>
      <c r="B100" s="105" t="s">
        <v>200</v>
      </c>
      <c r="C100" s="106"/>
      <c r="D100" s="75"/>
      <c r="E100" s="75" t="str">
        <f t="shared" ref="E100" si="3">IF(D100="SI",1,IF(D100="NO",0,IF(D100="NA",1,"ERROR")))</f>
        <v>ERROR</v>
      </c>
      <c r="F100" s="107"/>
      <c r="G100" s="108"/>
      <c r="I100" s="59"/>
      <c r="J100" s="59"/>
      <c r="K100" s="59"/>
    </row>
    <row r="101" spans="1:11" s="16" customFormat="1" ht="45" customHeight="1" thickBot="1" x14ac:dyDescent="0.3">
      <c r="A101" s="89" t="s">
        <v>201</v>
      </c>
      <c r="B101" s="99" t="s">
        <v>202</v>
      </c>
      <c r="C101" s="100"/>
      <c r="D101" s="87"/>
      <c r="E101" s="90"/>
      <c r="F101" s="109"/>
      <c r="G101" s="110"/>
      <c r="J101" s="17"/>
      <c r="K101" s="17"/>
    </row>
    <row r="102" spans="1:11" s="16" customFormat="1" ht="122.25" customHeight="1" thickBot="1" x14ac:dyDescent="0.3">
      <c r="A102" s="84" t="s">
        <v>203</v>
      </c>
      <c r="B102" s="105" t="s">
        <v>204</v>
      </c>
      <c r="C102" s="106"/>
      <c r="D102" s="75"/>
      <c r="E102" s="75" t="str">
        <f t="shared" ref="E102" si="4">IF(D102="SI",1,IF(D102="NO",0,IF(D102="NA",1,"ERROR")))</f>
        <v>ERROR</v>
      </c>
      <c r="F102" s="107"/>
      <c r="G102" s="108"/>
      <c r="I102" s="59"/>
      <c r="J102" s="59"/>
      <c r="K102" s="59"/>
    </row>
    <row r="103" spans="1:11" s="16" customFormat="1" ht="45" customHeight="1" thickBot="1" x14ac:dyDescent="0.3">
      <c r="A103" s="89" t="s">
        <v>205</v>
      </c>
      <c r="B103" s="99" t="s">
        <v>206</v>
      </c>
      <c r="C103" s="100"/>
      <c r="D103" s="87"/>
      <c r="E103" s="90"/>
      <c r="F103" s="109"/>
      <c r="G103" s="110"/>
      <c r="J103" s="17"/>
      <c r="K103" s="17"/>
    </row>
    <row r="104" spans="1:11" s="16" customFormat="1" ht="47.45" customHeight="1" x14ac:dyDescent="0.25">
      <c r="A104" s="19" t="s">
        <v>207</v>
      </c>
      <c r="B104" s="103" t="s">
        <v>209</v>
      </c>
      <c r="C104" s="104"/>
      <c r="D104" s="75"/>
      <c r="E104" s="75" t="str">
        <f t="shared" ref="E104" si="5">IF(D104="SI",1,IF(D104="NO",0,IF(D104="NA",1,"ERROR")))</f>
        <v>ERROR</v>
      </c>
      <c r="F104" s="107"/>
      <c r="G104" s="108"/>
      <c r="I104" s="59"/>
      <c r="J104" s="59"/>
      <c r="K104" s="59"/>
    </row>
    <row r="105" spans="1:11" s="16" customFormat="1" ht="63" customHeight="1" thickBot="1" x14ac:dyDescent="0.3">
      <c r="A105" s="19" t="s">
        <v>208</v>
      </c>
      <c r="B105" s="101" t="s">
        <v>210</v>
      </c>
      <c r="C105" s="102"/>
      <c r="D105" s="75"/>
      <c r="E105" s="75" t="str">
        <f>IF(D105="SI",1,IF(D105="NO",0,IF(D105="NA",1,"ERROR")))</f>
        <v>ERROR</v>
      </c>
      <c r="F105" s="107"/>
      <c r="G105" s="108"/>
      <c r="I105" s="59"/>
      <c r="J105" s="59"/>
      <c r="K105" s="59"/>
    </row>
    <row r="106" spans="1:11" s="16" customFormat="1" ht="45" customHeight="1" thickBot="1" x14ac:dyDescent="0.3">
      <c r="A106" s="89" t="s">
        <v>211</v>
      </c>
      <c r="B106" s="99" t="s">
        <v>213</v>
      </c>
      <c r="C106" s="100"/>
      <c r="D106" s="87"/>
      <c r="E106" s="90"/>
      <c r="F106" s="111" t="s">
        <v>250</v>
      </c>
      <c r="G106" s="112"/>
      <c r="J106" s="17"/>
      <c r="K106" s="17"/>
    </row>
    <row r="107" spans="1:11" s="16" customFormat="1" ht="45" customHeight="1" thickBot="1" x14ac:dyDescent="0.3">
      <c r="A107" s="89" t="s">
        <v>212</v>
      </c>
      <c r="B107" s="99" t="s">
        <v>214</v>
      </c>
      <c r="C107" s="100"/>
      <c r="D107" s="87"/>
      <c r="E107" s="90"/>
      <c r="F107" s="109"/>
      <c r="G107" s="110"/>
      <c r="J107" s="17"/>
      <c r="K107" s="17"/>
    </row>
    <row r="108" spans="1:11" s="16" customFormat="1" ht="100.9" customHeight="1" x14ac:dyDescent="0.25">
      <c r="A108" s="84" t="s">
        <v>215</v>
      </c>
      <c r="B108" s="97" t="s">
        <v>218</v>
      </c>
      <c r="C108" s="98"/>
      <c r="D108" s="75"/>
      <c r="E108" s="75" t="str">
        <f t="shared" ref="E108:E121" si="6">IF(D108="SI",1,IF(D108="NO",0,IF(D108="NA",1,"ERROR")))</f>
        <v>ERROR</v>
      </c>
      <c r="F108" s="107"/>
      <c r="G108" s="108"/>
      <c r="I108" s="59"/>
      <c r="J108" s="59"/>
      <c r="K108" s="59"/>
    </row>
    <row r="109" spans="1:11" s="16" customFormat="1" ht="54" customHeight="1" x14ac:dyDescent="0.25">
      <c r="A109" s="84" t="s">
        <v>216</v>
      </c>
      <c r="B109" s="97" t="s">
        <v>219</v>
      </c>
      <c r="C109" s="98"/>
      <c r="D109" s="75"/>
      <c r="E109" s="75" t="str">
        <f t="shared" si="6"/>
        <v>ERROR</v>
      </c>
      <c r="F109" s="107"/>
      <c r="G109" s="108"/>
      <c r="I109" s="59"/>
      <c r="J109" s="59"/>
      <c r="K109" s="59"/>
    </row>
    <row r="110" spans="1:11" s="16" customFormat="1" ht="84.6" customHeight="1" thickBot="1" x14ac:dyDescent="0.3">
      <c r="A110" s="84" t="s">
        <v>217</v>
      </c>
      <c r="B110" s="101" t="s">
        <v>220</v>
      </c>
      <c r="C110" s="102"/>
      <c r="D110" s="75"/>
      <c r="E110" s="75" t="str">
        <f t="shared" si="6"/>
        <v>ERROR</v>
      </c>
      <c r="F110" s="107"/>
      <c r="G110" s="108"/>
      <c r="I110" s="59"/>
      <c r="J110" s="59"/>
      <c r="K110" s="59"/>
    </row>
    <row r="111" spans="1:11" s="16" customFormat="1" ht="45" customHeight="1" thickBot="1" x14ac:dyDescent="0.3">
      <c r="A111" s="89" t="s">
        <v>221</v>
      </c>
      <c r="B111" s="99" t="s">
        <v>222</v>
      </c>
      <c r="C111" s="100"/>
      <c r="D111" s="87"/>
      <c r="E111" s="90"/>
      <c r="F111" s="109"/>
      <c r="G111" s="110"/>
      <c r="J111" s="17"/>
      <c r="K111" s="17"/>
    </row>
    <row r="112" spans="1:11" s="16" customFormat="1" ht="73.900000000000006" customHeight="1" x14ac:dyDescent="0.25">
      <c r="A112" s="84" t="s">
        <v>223</v>
      </c>
      <c r="B112" s="103" t="s">
        <v>226</v>
      </c>
      <c r="C112" s="104"/>
      <c r="D112" s="75"/>
      <c r="E112" s="75" t="str">
        <f t="shared" si="6"/>
        <v>ERROR</v>
      </c>
      <c r="F112" s="107"/>
      <c r="G112" s="108"/>
      <c r="I112" s="59"/>
      <c r="J112" s="59"/>
      <c r="K112" s="59"/>
    </row>
    <row r="113" spans="1:11" s="16" customFormat="1" ht="60" customHeight="1" x14ac:dyDescent="0.25">
      <c r="A113" s="84" t="s">
        <v>224</v>
      </c>
      <c r="B113" s="97" t="s">
        <v>227</v>
      </c>
      <c r="C113" s="98"/>
      <c r="D113" s="75"/>
      <c r="E113" s="75" t="str">
        <f t="shared" si="6"/>
        <v>ERROR</v>
      </c>
      <c r="F113" s="107"/>
      <c r="G113" s="108"/>
      <c r="I113" s="59"/>
      <c r="J113" s="59"/>
      <c r="K113" s="59"/>
    </row>
    <row r="114" spans="1:11" s="16" customFormat="1" ht="67.150000000000006" customHeight="1" thickBot="1" x14ac:dyDescent="0.3">
      <c r="A114" s="84" t="s">
        <v>225</v>
      </c>
      <c r="B114" s="101" t="s">
        <v>228</v>
      </c>
      <c r="C114" s="102"/>
      <c r="D114" s="75"/>
      <c r="E114" s="75" t="str">
        <f t="shared" si="6"/>
        <v>ERROR</v>
      </c>
      <c r="F114" s="107"/>
      <c r="G114" s="108"/>
      <c r="I114" s="59"/>
      <c r="J114" s="59"/>
      <c r="K114" s="59"/>
    </row>
    <row r="115" spans="1:11" s="16" customFormat="1" ht="45" customHeight="1" thickBot="1" x14ac:dyDescent="0.3">
      <c r="A115" s="89" t="s">
        <v>229</v>
      </c>
      <c r="B115" s="99" t="s">
        <v>230</v>
      </c>
      <c r="C115" s="100"/>
      <c r="D115" s="87"/>
      <c r="E115" s="90"/>
      <c r="F115" s="109"/>
      <c r="G115" s="110"/>
      <c r="J115" s="17"/>
      <c r="K115" s="17"/>
    </row>
    <row r="116" spans="1:11" s="16" customFormat="1" ht="54" customHeight="1" thickBot="1" x14ac:dyDescent="0.3">
      <c r="A116" s="84" t="s">
        <v>231</v>
      </c>
      <c r="B116" s="103" t="s">
        <v>232</v>
      </c>
      <c r="C116" s="104"/>
      <c r="D116" s="75"/>
      <c r="E116" s="75" t="str">
        <f t="shared" si="6"/>
        <v>ERROR</v>
      </c>
      <c r="F116" s="107"/>
      <c r="G116" s="108"/>
      <c r="I116" s="59"/>
      <c r="J116" s="59"/>
      <c r="K116" s="59"/>
    </row>
    <row r="117" spans="1:11" s="16" customFormat="1" ht="45" customHeight="1" thickBot="1" x14ac:dyDescent="0.3">
      <c r="A117" s="89" t="s">
        <v>233</v>
      </c>
      <c r="B117" s="99" t="s">
        <v>234</v>
      </c>
      <c r="C117" s="100"/>
      <c r="D117" s="87"/>
      <c r="E117" s="90"/>
      <c r="F117" s="109"/>
      <c r="G117" s="110"/>
      <c r="J117" s="17"/>
      <c r="K117" s="17"/>
    </row>
    <row r="118" spans="1:11" s="16" customFormat="1" ht="54" customHeight="1" x14ac:dyDescent="0.25">
      <c r="A118" s="84" t="s">
        <v>235</v>
      </c>
      <c r="B118" s="103" t="s">
        <v>237</v>
      </c>
      <c r="C118" s="104"/>
      <c r="D118" s="75"/>
      <c r="E118" s="75" t="str">
        <f t="shared" si="6"/>
        <v>ERROR</v>
      </c>
      <c r="F118" s="107"/>
      <c r="G118" s="108"/>
      <c r="I118" s="59"/>
      <c r="J118" s="59"/>
      <c r="K118" s="59"/>
    </row>
    <row r="119" spans="1:11" s="16" customFormat="1" ht="60.6" customHeight="1" thickBot="1" x14ac:dyDescent="0.3">
      <c r="A119" s="84" t="s">
        <v>236</v>
      </c>
      <c r="B119" s="101" t="s">
        <v>238</v>
      </c>
      <c r="C119" s="102"/>
      <c r="D119" s="75"/>
      <c r="E119" s="75" t="str">
        <f t="shared" si="6"/>
        <v>ERROR</v>
      </c>
      <c r="F119" s="107"/>
      <c r="G119" s="108"/>
      <c r="I119" s="59"/>
      <c r="J119" s="59"/>
      <c r="K119" s="59"/>
    </row>
    <row r="120" spans="1:11" s="16" customFormat="1" ht="45" customHeight="1" thickBot="1" x14ac:dyDescent="0.3">
      <c r="A120" s="89" t="s">
        <v>239</v>
      </c>
      <c r="B120" s="99" t="s">
        <v>240</v>
      </c>
      <c r="C120" s="100"/>
      <c r="D120" s="87"/>
      <c r="E120" s="90"/>
      <c r="F120" s="109"/>
      <c r="G120" s="110"/>
      <c r="J120" s="17"/>
      <c r="K120" s="17"/>
    </row>
    <row r="121" spans="1:11" s="16" customFormat="1" ht="126" customHeight="1" thickBot="1" x14ac:dyDescent="0.3">
      <c r="A121" s="84" t="s">
        <v>241</v>
      </c>
      <c r="B121" s="105" t="s">
        <v>242</v>
      </c>
      <c r="C121" s="106"/>
      <c r="D121" s="76"/>
      <c r="E121" s="76" t="str">
        <f t="shared" si="6"/>
        <v>ERROR</v>
      </c>
      <c r="F121" s="107"/>
      <c r="G121" s="108"/>
      <c r="I121" s="59"/>
      <c r="J121" s="59"/>
      <c r="K121" s="59"/>
    </row>
    <row r="122" spans="1:11" s="20" customFormat="1" ht="44.25" customHeight="1" x14ac:dyDescent="0.25">
      <c r="A122" s="178" t="s">
        <v>2</v>
      </c>
      <c r="B122" s="179"/>
      <c r="C122" s="179"/>
      <c r="D122" s="179"/>
      <c r="E122" s="179"/>
      <c r="F122" s="179"/>
      <c r="G122" s="180"/>
    </row>
    <row r="123" spans="1:11" s="20" customFormat="1" ht="44.25" customHeight="1" x14ac:dyDescent="0.25">
      <c r="A123" s="181" t="s">
        <v>7</v>
      </c>
      <c r="B123" s="182"/>
      <c r="C123" s="182"/>
      <c r="D123" s="182"/>
      <c r="E123" s="182"/>
      <c r="F123" s="183"/>
      <c r="G123" s="93">
        <f>COUNTA(D20:D121)</f>
        <v>0</v>
      </c>
    </row>
    <row r="124" spans="1:11" s="20" customFormat="1" ht="44.25" customHeight="1" x14ac:dyDescent="0.25">
      <c r="A124" s="181" t="s">
        <v>8</v>
      </c>
      <c r="B124" s="182"/>
      <c r="C124" s="182"/>
      <c r="D124" s="182"/>
      <c r="E124" s="182"/>
      <c r="F124" s="183"/>
      <c r="G124" s="93">
        <f>COUNTA(D20:D121)-COUNTIFS(E20:E121,0)</f>
        <v>0</v>
      </c>
    </row>
    <row r="125" spans="1:11" s="20" customFormat="1" ht="44.25" customHeight="1" thickBot="1" x14ac:dyDescent="0.3">
      <c r="A125" s="184" t="s">
        <v>16</v>
      </c>
      <c r="B125" s="185"/>
      <c r="C125" s="185"/>
      <c r="D125" s="185"/>
      <c r="E125" s="185"/>
      <c r="F125" s="186"/>
      <c r="G125" s="93" t="str">
        <f>IF(G124=G123,"ACEPTABLE","NO ACEPTABLE")</f>
        <v>ACEPTABLE</v>
      </c>
    </row>
    <row r="126" spans="1:11" s="3" customFormat="1" ht="101.25" customHeight="1" x14ac:dyDescent="0.25">
      <c r="A126" s="11"/>
      <c r="B126" s="21"/>
      <c r="C126" s="8"/>
      <c r="D126" s="21"/>
      <c r="E126" s="22"/>
      <c r="F126" s="21"/>
      <c r="G126" s="12"/>
      <c r="H126" s="4"/>
      <c r="I126" s="21"/>
      <c r="J126" s="187"/>
      <c r="K126" s="187"/>
    </row>
    <row r="127" spans="1:11" s="3" customFormat="1" ht="19.149999999999999" customHeight="1" x14ac:dyDescent="0.25">
      <c r="A127" s="170" t="s">
        <v>263</v>
      </c>
      <c r="B127" s="171"/>
      <c r="C127" s="171"/>
      <c r="D127" s="24"/>
      <c r="E127" s="22"/>
      <c r="F127" s="21"/>
      <c r="G127" s="13"/>
      <c r="H127" s="4"/>
      <c r="I127" s="21"/>
      <c r="J127" s="21"/>
      <c r="K127" s="23"/>
    </row>
    <row r="128" spans="1:11" s="3" customFormat="1" ht="19.149999999999999" customHeight="1" x14ac:dyDescent="0.25">
      <c r="A128" s="188" t="s">
        <v>247</v>
      </c>
      <c r="B128" s="189"/>
      <c r="C128" s="24"/>
      <c r="D128" s="24"/>
      <c r="E128" s="79"/>
      <c r="F128" s="174"/>
      <c r="G128" s="175"/>
      <c r="H128" s="4"/>
      <c r="I128" s="174"/>
      <c r="J128" s="174"/>
      <c r="K128" s="174"/>
    </row>
    <row r="129" spans="1:11" s="3" customFormat="1" ht="19.149999999999999" customHeight="1" x14ac:dyDescent="0.25">
      <c r="A129" s="57" t="s">
        <v>45</v>
      </c>
      <c r="B129" s="58"/>
      <c r="C129" s="58"/>
      <c r="D129" s="176"/>
      <c r="E129" s="176"/>
      <c r="F129" s="176"/>
      <c r="G129" s="177"/>
      <c r="H129" s="4"/>
      <c r="I129" s="8"/>
      <c r="J129" s="8"/>
      <c r="K129" s="4"/>
    </row>
    <row r="130" spans="1:11" s="4" customFormat="1" ht="39" customHeight="1" x14ac:dyDescent="0.25">
      <c r="A130" s="137"/>
      <c r="B130" s="137"/>
      <c r="C130" s="137"/>
      <c r="D130" s="134"/>
      <c r="E130" s="134"/>
      <c r="F130" s="134"/>
      <c r="G130" s="134"/>
      <c r="H130" s="3"/>
      <c r="I130" s="9"/>
      <c r="J130" s="10"/>
      <c r="K130" s="3"/>
    </row>
    <row r="131" spans="1:11" ht="47.25" customHeight="1" x14ac:dyDescent="0.25">
      <c r="A131" s="134"/>
      <c r="B131" s="134"/>
      <c r="C131" s="134"/>
      <c r="D131" s="134"/>
      <c r="F131" s="135"/>
      <c r="G131" s="135"/>
    </row>
    <row r="132" spans="1:11" ht="47.25" customHeight="1" x14ac:dyDescent="0.25">
      <c r="A132" s="133"/>
      <c r="B132" s="133"/>
      <c r="C132" s="133"/>
      <c r="D132" s="133"/>
      <c r="F132" s="136"/>
      <c r="G132" s="136"/>
    </row>
    <row r="133" spans="1:11" ht="47.25" customHeight="1" x14ac:dyDescent="0.25">
      <c r="A133" s="133"/>
      <c r="B133" s="133"/>
      <c r="C133" s="133"/>
      <c r="D133" s="133"/>
    </row>
  </sheetData>
  <dataConsolidate/>
  <mergeCells count="270">
    <mergeCell ref="F128:G128"/>
    <mergeCell ref="I128:K128"/>
    <mergeCell ref="D129:G129"/>
    <mergeCell ref="F49:G49"/>
    <mergeCell ref="F50:G50"/>
    <mergeCell ref="F51:G51"/>
    <mergeCell ref="F52:G52"/>
    <mergeCell ref="B71:C71"/>
    <mergeCell ref="A122:G122"/>
    <mergeCell ref="A123:F123"/>
    <mergeCell ref="A124:F124"/>
    <mergeCell ref="A125:F125"/>
    <mergeCell ref="J126:K126"/>
    <mergeCell ref="B72:C72"/>
    <mergeCell ref="F71:G71"/>
    <mergeCell ref="F72:G72"/>
    <mergeCell ref="F53:G53"/>
    <mergeCell ref="F54:G54"/>
    <mergeCell ref="F55:G55"/>
    <mergeCell ref="B70:C70"/>
    <mergeCell ref="F68:G68"/>
    <mergeCell ref="A128:B128"/>
    <mergeCell ref="F65:G65"/>
    <mergeCell ref="B32:C32"/>
    <mergeCell ref="B26:C26"/>
    <mergeCell ref="B34:C34"/>
    <mergeCell ref="F23:G23"/>
    <mergeCell ref="I24:K24"/>
    <mergeCell ref="I23:K23"/>
    <mergeCell ref="I34:K34"/>
    <mergeCell ref="F24:G24"/>
    <mergeCell ref="A127:C127"/>
    <mergeCell ref="B35:C35"/>
    <mergeCell ref="B36:C36"/>
    <mergeCell ref="B60:C60"/>
    <mergeCell ref="B37:C37"/>
    <mergeCell ref="B33:C33"/>
    <mergeCell ref="F41:G41"/>
    <mergeCell ref="F42:G42"/>
    <mergeCell ref="F43:G43"/>
    <mergeCell ref="F44:G44"/>
    <mergeCell ref="F45:G45"/>
    <mergeCell ref="F46:G46"/>
    <mergeCell ref="F47:G47"/>
    <mergeCell ref="F48:G48"/>
    <mergeCell ref="B46:C46"/>
    <mergeCell ref="B47:C47"/>
    <mergeCell ref="H18:H19"/>
    <mergeCell ref="I18:I19"/>
    <mergeCell ref="I38:K38"/>
    <mergeCell ref="I35:K35"/>
    <mergeCell ref="I27:K27"/>
    <mergeCell ref="I26:K26"/>
    <mergeCell ref="I33:K33"/>
    <mergeCell ref="I25:K25"/>
    <mergeCell ref="F30:G30"/>
    <mergeCell ref="F29:G29"/>
    <mergeCell ref="F28:G28"/>
    <mergeCell ref="F27:G27"/>
    <mergeCell ref="F26:G26"/>
    <mergeCell ref="F25:G25"/>
    <mergeCell ref="J18:J19"/>
    <mergeCell ref="F18:G18"/>
    <mergeCell ref="F19:G19"/>
    <mergeCell ref="I30:K30"/>
    <mergeCell ref="B48:C48"/>
    <mergeCell ref="B49:C49"/>
    <mergeCell ref="F35:G35"/>
    <mergeCell ref="B39:C39"/>
    <mergeCell ref="B40:C40"/>
    <mergeCell ref="B41:C41"/>
    <mergeCell ref="B42:C42"/>
    <mergeCell ref="B56:C56"/>
    <mergeCell ref="F39:G39"/>
    <mergeCell ref="F66:G66"/>
    <mergeCell ref="F67:G67"/>
    <mergeCell ref="F36:G36"/>
    <mergeCell ref="F34:G34"/>
    <mergeCell ref="F33:G33"/>
    <mergeCell ref="F32:G32"/>
    <mergeCell ref="F31:G31"/>
    <mergeCell ref="F40:G40"/>
    <mergeCell ref="F63:G63"/>
    <mergeCell ref="F64:G64"/>
    <mergeCell ref="F56:G56"/>
    <mergeCell ref="F57:G57"/>
    <mergeCell ref="F58:G58"/>
    <mergeCell ref="F59:G59"/>
    <mergeCell ref="F60:G60"/>
    <mergeCell ref="F61:G61"/>
    <mergeCell ref="F62:G62"/>
    <mergeCell ref="F37:G37"/>
    <mergeCell ref="F69:G69"/>
    <mergeCell ref="F70:G70"/>
    <mergeCell ref="B43:C43"/>
    <mergeCell ref="B44:C44"/>
    <mergeCell ref="B45:C45"/>
    <mergeCell ref="A2:G2"/>
    <mergeCell ref="B24:C24"/>
    <mergeCell ref="B22:C22"/>
    <mergeCell ref="B23:C23"/>
    <mergeCell ref="B25:C25"/>
    <mergeCell ref="B19:C19"/>
    <mergeCell ref="B20:C20"/>
    <mergeCell ref="B21:C21"/>
    <mergeCell ref="A18:C18"/>
    <mergeCell ref="A17:G17"/>
    <mergeCell ref="F20:G20"/>
    <mergeCell ref="F21:G21"/>
    <mergeCell ref="C13:D13"/>
    <mergeCell ref="A14:D14"/>
    <mergeCell ref="A15:D15"/>
    <mergeCell ref="A16:D16"/>
    <mergeCell ref="A9:B9"/>
    <mergeCell ref="A10:B10"/>
    <mergeCell ref="A4:G4"/>
    <mergeCell ref="A133:D133"/>
    <mergeCell ref="A131:D131"/>
    <mergeCell ref="F131:G131"/>
    <mergeCell ref="F132:G132"/>
    <mergeCell ref="A132:D132"/>
    <mergeCell ref="B29:C29"/>
    <mergeCell ref="B28:C28"/>
    <mergeCell ref="F22:G22"/>
    <mergeCell ref="B38:C38"/>
    <mergeCell ref="B50:C50"/>
    <mergeCell ref="B51:C51"/>
    <mergeCell ref="B52:C52"/>
    <mergeCell ref="B53:C53"/>
    <mergeCell ref="B54:C54"/>
    <mergeCell ref="B66:C66"/>
    <mergeCell ref="A130:C130"/>
    <mergeCell ref="D130:G130"/>
    <mergeCell ref="B30:C30"/>
    <mergeCell ref="B27:C27"/>
    <mergeCell ref="B31:C31"/>
    <mergeCell ref="F38:G38"/>
    <mergeCell ref="B65:C65"/>
    <mergeCell ref="F73:G73"/>
    <mergeCell ref="A12:B13"/>
    <mergeCell ref="C12:D12"/>
    <mergeCell ref="E14:G14"/>
    <mergeCell ref="E15:G15"/>
    <mergeCell ref="E16:G16"/>
    <mergeCell ref="E12:G12"/>
    <mergeCell ref="E13:F13"/>
    <mergeCell ref="A11:B11"/>
    <mergeCell ref="A3:G3"/>
    <mergeCell ref="A5:B5"/>
    <mergeCell ref="A6:B6"/>
    <mergeCell ref="C6:G6"/>
    <mergeCell ref="A7:B7"/>
    <mergeCell ref="A8:B8"/>
    <mergeCell ref="C7:D7"/>
    <mergeCell ref="C8:D8"/>
    <mergeCell ref="C9:D9"/>
    <mergeCell ref="C10:D10"/>
    <mergeCell ref="C11:D11"/>
    <mergeCell ref="E7:F7"/>
    <mergeCell ref="E8:F8"/>
    <mergeCell ref="E9:F9"/>
    <mergeCell ref="E10:F10"/>
    <mergeCell ref="E11:F11"/>
    <mergeCell ref="F74:G74"/>
    <mergeCell ref="F75:G75"/>
    <mergeCell ref="F76:G76"/>
    <mergeCell ref="F77:G77"/>
    <mergeCell ref="F78:G78"/>
    <mergeCell ref="F79:G79"/>
    <mergeCell ref="F80:G80"/>
    <mergeCell ref="F81:G81"/>
    <mergeCell ref="F91:G91"/>
    <mergeCell ref="F92:G92"/>
    <mergeCell ref="F93:G93"/>
    <mergeCell ref="F94:G94"/>
    <mergeCell ref="F95:G95"/>
    <mergeCell ref="F96:G96"/>
    <mergeCell ref="F97:G97"/>
    <mergeCell ref="F98:G98"/>
    <mergeCell ref="F82:G82"/>
    <mergeCell ref="F83:G83"/>
    <mergeCell ref="F84:G84"/>
    <mergeCell ref="F85:G85"/>
    <mergeCell ref="F86:G86"/>
    <mergeCell ref="F87:G87"/>
    <mergeCell ref="F88:G88"/>
    <mergeCell ref="F89:G89"/>
    <mergeCell ref="F90:G90"/>
    <mergeCell ref="F100:G100"/>
    <mergeCell ref="F101:G101"/>
    <mergeCell ref="F102:G102"/>
    <mergeCell ref="F103:G103"/>
    <mergeCell ref="F104:G104"/>
    <mergeCell ref="F105:G105"/>
    <mergeCell ref="F106:G106"/>
    <mergeCell ref="F107:G107"/>
    <mergeCell ref="F116:G116"/>
    <mergeCell ref="F117:G117"/>
    <mergeCell ref="F118:G118"/>
    <mergeCell ref="F119:G119"/>
    <mergeCell ref="F120:G120"/>
    <mergeCell ref="F121:G121"/>
    <mergeCell ref="F108:G108"/>
    <mergeCell ref="F109:G109"/>
    <mergeCell ref="F110:G110"/>
    <mergeCell ref="F111:G111"/>
    <mergeCell ref="F112:G112"/>
    <mergeCell ref="F113:G113"/>
    <mergeCell ref="F114:G114"/>
    <mergeCell ref="F115:G115"/>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9:C119"/>
    <mergeCell ref="B120:C120"/>
    <mergeCell ref="B121:C121"/>
    <mergeCell ref="B112:C112"/>
    <mergeCell ref="B113:C113"/>
    <mergeCell ref="B114:C114"/>
    <mergeCell ref="B115:C115"/>
    <mergeCell ref="B116:C116"/>
    <mergeCell ref="B117:C117"/>
    <mergeCell ref="B118:C118"/>
    <mergeCell ref="B62:C62"/>
    <mergeCell ref="B61:C61"/>
    <mergeCell ref="B59:C59"/>
    <mergeCell ref="B58:C58"/>
    <mergeCell ref="B57:C57"/>
    <mergeCell ref="B55:C55"/>
    <mergeCell ref="B76:C76"/>
    <mergeCell ref="B75:C75"/>
    <mergeCell ref="B74:C74"/>
    <mergeCell ref="B73:C73"/>
    <mergeCell ref="B69:C69"/>
    <mergeCell ref="B68:C68"/>
    <mergeCell ref="B67:C67"/>
    <mergeCell ref="B64:C64"/>
    <mergeCell ref="B63:C63"/>
  </mergeCells>
  <phoneticPr fontId="13" type="noConversion"/>
  <dataValidations count="1">
    <dataValidation type="list" allowBlank="1" showInputMessage="1" showErrorMessage="1" errorTitle="Autodiagnóstico" error="Coloca SI, NO o NA" sqref="D20:D21 D121 D38:D39 D42:D50 D60:D63 D65:D67 D69:D73 D82:D83 D86:D88 D90:D91 D93 D95:D97 D100 D102 D104:D105 D75:D80 D116 D118:D119 D23:D35 D52:D58 D108:D110 D112:D114">
      <formula1>CUMPLE</formula1>
    </dataValidation>
  </dataValidations>
  <printOptions horizontalCentered="1"/>
  <pageMargins left="0.39370078740157483" right="0.59055118110236227" top="0.55118110236220474" bottom="0.35433070866141736" header="0.31496062992125984" footer="0.31496062992125984"/>
  <pageSetup paperSize="9" scale="50" fitToWidth="0" fitToHeight="0" orientation="portrait" r:id="rId1"/>
  <rowBreaks count="3" manualBreakCount="3">
    <brk id="67" max="6" man="1"/>
    <brk id="91" max="6" man="1"/>
    <brk id="113" max="6" man="1"/>
  </rowBreaks>
  <ignoredErrors>
    <ignoredError sqref="A36:A54 A23:A28 A29:A31"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0"/>
  <sheetViews>
    <sheetView view="pageBreakPreview" zoomScale="55" zoomScaleSheetLayoutView="55" workbookViewId="0">
      <selection activeCell="A40" sqref="A40:G40"/>
    </sheetView>
  </sheetViews>
  <sheetFormatPr baseColWidth="10" defaultColWidth="11.42578125" defaultRowHeight="15" x14ac:dyDescent="0.25"/>
  <cols>
    <col min="1" max="1" width="5.7109375" style="45" customWidth="1"/>
    <col min="2" max="2" width="43.42578125" style="45" customWidth="1"/>
    <col min="3" max="7" width="20.140625" style="45" customWidth="1"/>
    <col min="8" max="16384" width="11.42578125" style="39"/>
  </cols>
  <sheetData>
    <row r="1" spans="1:7" ht="94.9" customHeight="1" x14ac:dyDescent="0.25"/>
    <row r="2" spans="1:7" ht="30.75" customHeight="1" x14ac:dyDescent="0.25">
      <c r="A2" s="210" t="str">
        <f>'CARTILLA AD'!A2:G2</f>
        <v>CARTILLA PARA AGENCIAS DE VIAJES Y TURISMO, TURISMO DE AVENTURA, CANOTAJE, CAMINATA Y ALTA MONTAÑA  - AUTODIAGNÓSTICO</v>
      </c>
      <c r="B2" s="210"/>
      <c r="C2" s="210"/>
      <c r="D2" s="210"/>
      <c r="E2" s="210"/>
      <c r="F2" s="210"/>
      <c r="G2" s="210"/>
    </row>
    <row r="3" spans="1:7" ht="30.75" customHeight="1" x14ac:dyDescent="0.25">
      <c r="A3" s="210" t="e">
        <f>'CARTILLA AD'!#REF!</f>
        <v>#REF!</v>
      </c>
      <c r="B3" s="210"/>
      <c r="C3" s="210"/>
      <c r="D3" s="210"/>
      <c r="E3" s="210"/>
      <c r="F3" s="210"/>
      <c r="G3" s="210"/>
    </row>
    <row r="4" spans="1:7" ht="30.75" customHeight="1" x14ac:dyDescent="0.25">
      <c r="A4" s="211" t="s">
        <v>17</v>
      </c>
      <c r="B4" s="211"/>
      <c r="C4" s="211"/>
      <c r="D4" s="211"/>
      <c r="E4" s="211"/>
      <c r="F4" s="211"/>
      <c r="G4" s="211"/>
    </row>
    <row r="5" spans="1:7" ht="30.75" customHeight="1" x14ac:dyDescent="0.25">
      <c r="A5" s="211" t="s">
        <v>18</v>
      </c>
      <c r="B5" s="211"/>
      <c r="C5" s="211"/>
      <c r="D5" s="211"/>
      <c r="E5" s="211"/>
      <c r="F5" s="211"/>
      <c r="G5" s="211"/>
    </row>
    <row r="6" spans="1:7" s="47" customFormat="1" ht="30.75" customHeight="1" thickBot="1" x14ac:dyDescent="0.3">
      <c r="A6" s="212" t="s">
        <v>29</v>
      </c>
      <c r="B6" s="212"/>
      <c r="C6" s="212"/>
      <c r="D6" s="212"/>
      <c r="E6" s="212"/>
      <c r="F6" s="212"/>
      <c r="G6" s="212"/>
    </row>
    <row r="7" spans="1:7" ht="36.75" customHeight="1" thickBot="1" x14ac:dyDescent="0.3">
      <c r="A7" s="195" t="s">
        <v>19</v>
      </c>
      <c r="B7" s="196"/>
      <c r="C7" s="196"/>
      <c r="D7" s="196"/>
      <c r="E7" s="196"/>
      <c r="F7" s="196"/>
      <c r="G7" s="196"/>
    </row>
    <row r="8" spans="1:7" ht="80.25" customHeight="1" thickBot="1" x14ac:dyDescent="0.3">
      <c r="A8" s="48" t="s">
        <v>20</v>
      </c>
      <c r="B8" s="49" t="s">
        <v>30</v>
      </c>
      <c r="C8" s="48" t="s">
        <v>21</v>
      </c>
      <c r="D8" s="48" t="s">
        <v>22</v>
      </c>
      <c r="E8" s="48" t="s">
        <v>23</v>
      </c>
      <c r="F8" s="48" t="s">
        <v>24</v>
      </c>
      <c r="G8" s="50" t="s">
        <v>25</v>
      </c>
    </row>
    <row r="9" spans="1:7" ht="30" customHeight="1" x14ac:dyDescent="0.25">
      <c r="A9" s="25" t="s">
        <v>3</v>
      </c>
      <c r="B9" s="26" t="str">
        <f>'CARTILLA AD'!B19:C19</f>
        <v>RESPONSABILIDADES</v>
      </c>
      <c r="C9" s="27">
        <f>COUNTA('CARTILLA AD'!B20:C21)</f>
        <v>2</v>
      </c>
      <c r="D9" s="28">
        <f>COUNTIF('CARTILLA AD'!D20:D21,"SI")</f>
        <v>0</v>
      </c>
      <c r="E9" s="28">
        <f>COUNTIF('CARTILLA AD'!D20:D21,"NO")</f>
        <v>0</v>
      </c>
      <c r="F9" s="28">
        <f>COUNTIF('CARTILLA AD'!D20:D21,"NA")</f>
        <v>0</v>
      </c>
      <c r="G9" s="29">
        <f>IF(C9=0,0,((D9+F9)/C9))</f>
        <v>0</v>
      </c>
    </row>
    <row r="10" spans="1:7" ht="30" customHeight="1" x14ac:dyDescent="0.25">
      <c r="A10" s="30" t="s">
        <v>4</v>
      </c>
      <c r="B10" s="31" t="str">
        <f>'CARTILLA AD'!B22:C22</f>
        <v>ASPECTOS GENERALES DEL SERVICIO</v>
      </c>
      <c r="C10" s="32">
        <f>COUNTA('CARTILLA AD'!B23:C32)</f>
        <v>10</v>
      </c>
      <c r="D10" s="28">
        <f>COUNTIF('CARTILLA AD'!D23:D32,"SI")</f>
        <v>0</v>
      </c>
      <c r="E10" s="28">
        <f>COUNTIF('CARTILLA AD'!D23:D32,"NO")</f>
        <v>0</v>
      </c>
      <c r="F10" s="28">
        <f>COUNTIF('CARTILLA AD'!D23:D32,"NA")</f>
        <v>0</v>
      </c>
      <c r="G10" s="29">
        <f t="shared" ref="G10:G13" si="0">IF(C10=0,0,((D10+F10)/C10))</f>
        <v>0</v>
      </c>
    </row>
    <row r="11" spans="1:7" ht="30" customHeight="1" x14ac:dyDescent="0.25">
      <c r="A11" s="30" t="s">
        <v>5</v>
      </c>
      <c r="B11" s="31" t="e">
        <f>'CARTILLA AD'!#REF!</f>
        <v>#REF!</v>
      </c>
      <c r="C11" s="32">
        <f>COUNTA('CARTILLA AD'!B33:C120)</f>
        <v>88</v>
      </c>
      <c r="D11" s="28">
        <f>COUNTIF('CARTILLA AD'!D33:D120,"SI")</f>
        <v>0</v>
      </c>
      <c r="E11" s="28">
        <f>COUNTIF('CARTILLA AD'!D33:D120,"NO")</f>
        <v>0</v>
      </c>
      <c r="F11" s="28">
        <f>COUNTIF('CARTILLA AD'!D33:D120,"NA")</f>
        <v>0</v>
      </c>
      <c r="G11" s="29">
        <f t="shared" si="0"/>
        <v>0</v>
      </c>
    </row>
    <row r="12" spans="1:7" ht="30" customHeight="1" x14ac:dyDescent="0.25">
      <c r="A12" s="30" t="s">
        <v>6</v>
      </c>
      <c r="B12" s="31" t="e">
        <f>'CARTILLA AD'!#REF!</f>
        <v>#REF!</v>
      </c>
      <c r="C12" s="32">
        <f>COUNTA('CARTILLA AD'!#REF!)</f>
        <v>1</v>
      </c>
      <c r="D12" s="28" t="e">
        <f>COUNTIF('CARTILLA AD'!#REF!,"SI")</f>
        <v>#REF!</v>
      </c>
      <c r="E12" s="28" t="e">
        <f>COUNTIF('CARTILLA AD'!#REF!,"NO")</f>
        <v>#REF!</v>
      </c>
      <c r="F12" s="28" t="e">
        <f>COUNTIF('CARTILLA AD'!#REF!,"NA")</f>
        <v>#REF!</v>
      </c>
      <c r="G12" s="29" t="e">
        <f t="shared" si="0"/>
        <v>#REF!</v>
      </c>
    </row>
    <row r="13" spans="1:7" ht="30" customHeight="1" thickBot="1" x14ac:dyDescent="0.3">
      <c r="A13" s="30" t="s">
        <v>26</v>
      </c>
      <c r="B13" s="31" t="e">
        <f>'CARTILLA AD'!#REF!</f>
        <v>#REF!</v>
      </c>
      <c r="C13" s="32">
        <f>COUNTA('CARTILLA AD'!#REF!)</f>
        <v>1</v>
      </c>
      <c r="D13" s="28" t="e">
        <f>COUNTIF('CARTILLA AD'!#REF!,"SI")</f>
        <v>#REF!</v>
      </c>
      <c r="E13" s="28" t="e">
        <f>COUNTIF('CARTILLA AD'!#REF!,"NO")</f>
        <v>#REF!</v>
      </c>
      <c r="F13" s="28" t="e">
        <f>COUNTIF('CARTILLA AD'!#REF!,"NA")</f>
        <v>#REF!</v>
      </c>
      <c r="G13" s="29" t="e">
        <f t="shared" si="0"/>
        <v>#REF!</v>
      </c>
    </row>
    <row r="14" spans="1:7" ht="27" customHeight="1" thickBot="1" x14ac:dyDescent="0.3">
      <c r="A14" s="206" t="s">
        <v>27</v>
      </c>
      <c r="B14" s="207"/>
      <c r="C14" s="33">
        <f>SUM(C9:C13)</f>
        <v>102</v>
      </c>
      <c r="D14" s="34" t="e">
        <f>SUM(D9:D13)</f>
        <v>#REF!</v>
      </c>
      <c r="E14" s="34" t="e">
        <f>SUM(E9:E13)</f>
        <v>#REF!</v>
      </c>
      <c r="F14" s="34" t="e">
        <f>SUM(F9:F13)</f>
        <v>#REF!</v>
      </c>
      <c r="G14" s="35" t="e">
        <f>((D14+F14)/C14)</f>
        <v>#REF!</v>
      </c>
    </row>
    <row r="15" spans="1:7" s="38" customFormat="1" ht="75" customHeight="1" x14ac:dyDescent="0.25">
      <c r="A15" s="36"/>
      <c r="B15" s="37"/>
      <c r="C15" s="37"/>
      <c r="D15" s="37"/>
      <c r="E15" s="37"/>
      <c r="F15" s="37"/>
      <c r="G15" s="37"/>
    </row>
    <row r="16" spans="1:7" s="38" customFormat="1" ht="21" customHeight="1" x14ac:dyDescent="0.25">
      <c r="A16" s="36"/>
      <c r="B16" s="37"/>
      <c r="C16" s="37"/>
      <c r="D16" s="37"/>
      <c r="E16" s="37"/>
      <c r="F16" s="37"/>
      <c r="G16" s="37"/>
    </row>
    <row r="17" spans="1:7" ht="21" customHeight="1" x14ac:dyDescent="0.25">
      <c r="A17" s="208"/>
      <c r="B17" s="209"/>
      <c r="C17" s="209"/>
      <c r="D17" s="209"/>
      <c r="E17" s="209"/>
      <c r="F17" s="209"/>
      <c r="G17" s="209"/>
    </row>
    <row r="18" spans="1:7" ht="21" customHeight="1" x14ac:dyDescent="0.25">
      <c r="A18" s="40"/>
      <c r="B18" s="40"/>
      <c r="C18" s="40"/>
      <c r="D18" s="40"/>
      <c r="E18" s="40"/>
      <c r="F18" s="40"/>
      <c r="G18" s="40"/>
    </row>
    <row r="19" spans="1:7" ht="21" customHeight="1" x14ac:dyDescent="0.25">
      <c r="A19" s="40"/>
      <c r="B19" s="40"/>
      <c r="C19" s="40"/>
      <c r="D19" s="40"/>
      <c r="E19" s="40"/>
      <c r="F19" s="40"/>
      <c r="G19" s="40"/>
    </row>
    <row r="20" spans="1:7" ht="21" customHeight="1" x14ac:dyDescent="0.25">
      <c r="A20" s="40"/>
      <c r="B20" s="40"/>
      <c r="C20" s="40"/>
      <c r="D20" s="40"/>
      <c r="E20" s="40"/>
      <c r="F20" s="40"/>
      <c r="G20" s="40"/>
    </row>
    <row r="21" spans="1:7" ht="21" customHeight="1" x14ac:dyDescent="0.25">
      <c r="A21" s="40"/>
      <c r="B21" s="40"/>
      <c r="C21" s="40"/>
      <c r="D21" s="40"/>
      <c r="E21" s="40"/>
      <c r="F21" s="40"/>
      <c r="G21" s="40"/>
    </row>
    <row r="22" spans="1:7" ht="21" customHeight="1" x14ac:dyDescent="0.25">
      <c r="A22" s="40"/>
      <c r="B22" s="40"/>
      <c r="C22" s="40"/>
      <c r="D22" s="40"/>
      <c r="E22" s="40"/>
      <c r="F22" s="40"/>
      <c r="G22" s="40"/>
    </row>
    <row r="23" spans="1:7" ht="21" customHeight="1" x14ac:dyDescent="0.25">
      <c r="A23" s="40"/>
      <c r="B23" s="40"/>
      <c r="C23" s="40"/>
      <c r="D23" s="40"/>
      <c r="E23" s="40"/>
      <c r="F23" s="40"/>
      <c r="G23" s="40"/>
    </row>
    <row r="24" spans="1:7" ht="21" customHeight="1" x14ac:dyDescent="0.25">
      <c r="A24" s="40"/>
      <c r="B24" s="40"/>
      <c r="C24" s="40"/>
      <c r="D24" s="40"/>
      <c r="E24" s="40"/>
      <c r="F24" s="40"/>
      <c r="G24" s="40"/>
    </row>
    <row r="25" spans="1:7" ht="21" customHeight="1" x14ac:dyDescent="0.25">
      <c r="A25" s="40"/>
      <c r="B25" s="40"/>
      <c r="C25" s="40"/>
      <c r="D25" s="40"/>
      <c r="E25" s="40"/>
      <c r="F25" s="40"/>
      <c r="G25" s="40"/>
    </row>
    <row r="26" spans="1:7" ht="21" customHeight="1" x14ac:dyDescent="0.25">
      <c r="A26" s="40"/>
      <c r="B26" s="40"/>
      <c r="C26" s="40"/>
      <c r="D26" s="40"/>
      <c r="E26" s="40"/>
      <c r="F26" s="40"/>
      <c r="G26" s="40"/>
    </row>
    <row r="27" spans="1:7" ht="21" customHeight="1" x14ac:dyDescent="0.25">
      <c r="A27" s="40"/>
      <c r="B27" s="40"/>
      <c r="C27" s="40"/>
      <c r="D27" s="40"/>
      <c r="E27" s="40"/>
      <c r="F27" s="40"/>
      <c r="G27" s="40"/>
    </row>
    <row r="28" spans="1:7" ht="21" customHeight="1" x14ac:dyDescent="0.25">
      <c r="A28" s="40"/>
      <c r="B28" s="40"/>
      <c r="C28" s="40"/>
      <c r="D28" s="40"/>
      <c r="E28" s="40"/>
      <c r="F28" s="40"/>
      <c r="G28" s="40"/>
    </row>
    <row r="29" spans="1:7" ht="21" customHeight="1" x14ac:dyDescent="0.25">
      <c r="A29" s="40"/>
      <c r="B29" s="40"/>
      <c r="C29" s="40"/>
      <c r="D29" s="40"/>
      <c r="E29" s="40"/>
      <c r="F29" s="40"/>
      <c r="G29" s="40"/>
    </row>
    <row r="30" spans="1:7" ht="21" customHeight="1" x14ac:dyDescent="0.25">
      <c r="A30" s="40"/>
      <c r="B30" s="40"/>
      <c r="C30" s="40"/>
      <c r="D30" s="40"/>
      <c r="E30" s="40"/>
      <c r="F30" s="40"/>
      <c r="G30" s="40"/>
    </row>
    <row r="31" spans="1:7" ht="21" customHeight="1" x14ac:dyDescent="0.25">
      <c r="A31" s="40"/>
      <c r="B31" s="40"/>
      <c r="C31" s="40"/>
      <c r="D31" s="40"/>
      <c r="E31" s="40"/>
      <c r="F31" s="40"/>
      <c r="G31" s="40"/>
    </row>
    <row r="32" spans="1:7" ht="21" customHeight="1" x14ac:dyDescent="0.25">
      <c r="A32" s="40"/>
      <c r="B32" s="40"/>
      <c r="C32" s="40"/>
      <c r="D32" s="40"/>
      <c r="E32" s="40"/>
      <c r="F32" s="40"/>
      <c r="G32" s="40"/>
    </row>
    <row r="33" spans="1:7" ht="21" customHeight="1" x14ac:dyDescent="0.25">
      <c r="A33" s="40"/>
      <c r="B33" s="40"/>
      <c r="C33" s="40"/>
      <c r="D33" s="40"/>
      <c r="E33" s="40"/>
      <c r="F33" s="40"/>
      <c r="G33" s="40"/>
    </row>
    <row r="34" spans="1:7" ht="21" customHeight="1" x14ac:dyDescent="0.25">
      <c r="A34" s="40"/>
      <c r="B34" s="40"/>
      <c r="C34" s="40"/>
      <c r="D34" s="40"/>
      <c r="E34" s="40"/>
      <c r="F34" s="40"/>
      <c r="G34" s="40"/>
    </row>
    <row r="35" spans="1:7" ht="75" customHeight="1" x14ac:dyDescent="0.25">
      <c r="A35" s="40"/>
      <c r="B35" s="40"/>
      <c r="C35" s="40"/>
      <c r="D35" s="40"/>
      <c r="E35" s="40"/>
      <c r="F35" s="40"/>
      <c r="G35" s="40"/>
    </row>
    <row r="36" spans="1:7" ht="23.25" customHeight="1" x14ac:dyDescent="0.25">
      <c r="A36" s="205" t="s">
        <v>28</v>
      </c>
      <c r="B36" s="205"/>
      <c r="C36" s="205"/>
      <c r="D36" s="205"/>
      <c r="E36" s="205"/>
      <c r="F36" s="205"/>
      <c r="G36" s="205"/>
    </row>
    <row r="37" spans="1:7" ht="24" customHeight="1" x14ac:dyDescent="0.25">
      <c r="A37" s="205" t="s">
        <v>31</v>
      </c>
      <c r="B37" s="205"/>
      <c r="C37" s="205"/>
      <c r="D37" s="205"/>
      <c r="E37" s="205"/>
      <c r="F37" s="205"/>
      <c r="G37" s="205"/>
    </row>
    <row r="38" spans="1:7" ht="66.400000000000006" customHeight="1" x14ac:dyDescent="0.25">
      <c r="A38" s="197"/>
      <c r="B38" s="198"/>
      <c r="C38" s="198"/>
      <c r="D38" s="198"/>
      <c r="E38" s="198"/>
      <c r="F38" s="198"/>
      <c r="G38" s="198"/>
    </row>
    <row r="39" spans="1:7" ht="168.4" customHeight="1" x14ac:dyDescent="0.25">
      <c r="A39" s="199"/>
      <c r="B39" s="200"/>
      <c r="C39" s="200"/>
      <c r="D39" s="200"/>
      <c r="E39" s="200"/>
      <c r="F39" s="200"/>
      <c r="G39" s="200"/>
    </row>
    <row r="40" spans="1:7" s="42" customFormat="1" ht="24.75" customHeight="1" x14ac:dyDescent="0.25">
      <c r="A40" s="205" t="s">
        <v>32</v>
      </c>
      <c r="B40" s="205"/>
      <c r="C40" s="205"/>
      <c r="D40" s="205"/>
      <c r="E40" s="205"/>
      <c r="F40" s="205"/>
      <c r="G40" s="205"/>
    </row>
    <row r="41" spans="1:7" s="42" customFormat="1" ht="39" customHeight="1" x14ac:dyDescent="0.25">
      <c r="A41" s="201"/>
      <c r="B41" s="202"/>
      <c r="C41" s="202"/>
      <c r="D41" s="202"/>
      <c r="E41" s="202"/>
      <c r="F41" s="202"/>
      <c r="G41" s="202"/>
    </row>
    <row r="42" spans="1:7" s="42" customFormat="1" ht="157.9" customHeight="1" x14ac:dyDescent="0.25">
      <c r="A42" s="203"/>
      <c r="B42" s="204"/>
      <c r="C42" s="204"/>
      <c r="D42" s="204"/>
      <c r="E42" s="204"/>
      <c r="F42" s="204"/>
      <c r="G42" s="204"/>
    </row>
    <row r="43" spans="1:7" s="42" customFormat="1" ht="47.45" customHeight="1" x14ac:dyDescent="0.25">
      <c r="A43" s="69"/>
      <c r="B43" s="69"/>
      <c r="C43" s="60"/>
      <c r="D43" s="61"/>
      <c r="E43" s="16"/>
      <c r="F43" s="16"/>
      <c r="G43" s="16"/>
    </row>
    <row r="44" spans="1:7" s="42" customFormat="1" ht="16.899999999999999" customHeight="1" x14ac:dyDescent="0.25">
      <c r="A44" s="190" t="str">
        <f>'CARTILLA AD'!A127:C127</f>
        <v>REPRESENTANTE LEGAL DE LA EMPRESA</v>
      </c>
      <c r="B44" s="190"/>
      <c r="C44" s="24"/>
      <c r="D44" s="62"/>
      <c r="E44" s="191"/>
      <c r="F44" s="191"/>
      <c r="G44" s="192"/>
    </row>
    <row r="45" spans="1:7" s="42" customFormat="1" ht="16.899999999999999" customHeight="1" x14ac:dyDescent="0.25">
      <c r="A45" s="63" t="str">
        <f>'CARTILLA AD'!A128:C128</f>
        <v xml:space="preserve">Nombres y Apellidos:  </v>
      </c>
      <c r="B45" s="64"/>
      <c r="C45" s="64"/>
      <c r="D45" s="64"/>
      <c r="E45" s="64"/>
      <c r="F45" s="64"/>
      <c r="G45" s="65"/>
    </row>
    <row r="46" spans="1:7" s="42" customFormat="1" ht="16.899999999999999" customHeight="1" x14ac:dyDescent="0.25">
      <c r="A46" s="193" t="str">
        <f>'CARTILLA AD'!A129</f>
        <v>DNI:</v>
      </c>
      <c r="B46" s="194"/>
      <c r="C46" s="66"/>
      <c r="D46" s="67"/>
      <c r="E46" s="67"/>
      <c r="F46" s="67"/>
      <c r="G46" s="68"/>
    </row>
    <row r="47" spans="1:7" s="42" customFormat="1" ht="15.75" x14ac:dyDescent="0.25">
      <c r="B47" s="44"/>
      <c r="D47" s="43"/>
      <c r="E47" s="43"/>
      <c r="F47" s="43"/>
      <c r="G47" s="43"/>
    </row>
    <row r="48" spans="1:7" s="42" customFormat="1" ht="15.75" x14ac:dyDescent="0.25">
      <c r="A48" s="41"/>
      <c r="B48" s="41"/>
      <c r="C48" s="43"/>
      <c r="D48" s="43"/>
      <c r="E48" s="43"/>
      <c r="F48" s="43"/>
      <c r="G48" s="43"/>
    </row>
    <row r="49" spans="1:7" x14ac:dyDescent="0.25">
      <c r="A49" s="41"/>
      <c r="B49" s="41"/>
      <c r="C49" s="46"/>
      <c r="D49" s="46"/>
      <c r="E49" s="42"/>
      <c r="F49" s="42"/>
      <c r="G49" s="42"/>
    </row>
    <row r="50" spans="1:7" x14ac:dyDescent="0.25">
      <c r="A50" s="41"/>
      <c r="B50" s="41"/>
      <c r="C50" s="41"/>
      <c r="D50" s="41"/>
      <c r="E50" s="41"/>
      <c r="F50" s="41"/>
      <c r="G50" s="41"/>
    </row>
  </sheetData>
  <mergeCells count="16">
    <mergeCell ref="A2:G2"/>
    <mergeCell ref="A3:G3"/>
    <mergeCell ref="A4:G4"/>
    <mergeCell ref="A5:G5"/>
    <mergeCell ref="A6:G6"/>
    <mergeCell ref="A44:B44"/>
    <mergeCell ref="E44:G44"/>
    <mergeCell ref="A46:B46"/>
    <mergeCell ref="A7:G7"/>
    <mergeCell ref="A38:G39"/>
    <mergeCell ref="A41:G42"/>
    <mergeCell ref="A37:G37"/>
    <mergeCell ref="A14:B14"/>
    <mergeCell ref="A17:G17"/>
    <mergeCell ref="A40:G40"/>
    <mergeCell ref="A36:G36"/>
  </mergeCells>
  <printOptions horizontalCentered="1"/>
  <pageMargins left="0.59055118110236227" right="0.19685039370078741" top="0.70866141732283472" bottom="0.39370078740157483" header="0.15748031496062992" footer="0.11811023622047245"/>
  <pageSetup paperSize="9" scale="4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01"/>
  <sheetViews>
    <sheetView view="pageBreakPreview" topLeftCell="A52" zoomScale="60" zoomScaleNormal="60" workbookViewId="0">
      <selection activeCell="C106" sqref="C106"/>
    </sheetView>
  </sheetViews>
  <sheetFormatPr baseColWidth="10" defaultColWidth="11.42578125" defaultRowHeight="15" x14ac:dyDescent="0.25"/>
  <cols>
    <col min="1" max="1" width="21.7109375" style="51" customWidth="1"/>
    <col min="2" max="2" width="14.140625" style="51" customWidth="1"/>
    <col min="3" max="3" width="10.7109375" style="51" customWidth="1"/>
    <col min="4" max="4" width="10.28515625" style="51" customWidth="1"/>
    <col min="5" max="5" width="12" style="51" customWidth="1"/>
    <col min="6" max="10" width="13.7109375" style="51" customWidth="1"/>
    <col min="11" max="16384" width="11.42578125" style="51"/>
  </cols>
  <sheetData>
    <row r="1" spans="1:10" ht="94.9" customHeight="1" x14ac:dyDescent="0.25"/>
    <row r="2" spans="1:10" ht="17.25" customHeight="1" x14ac:dyDescent="0.25">
      <c r="A2" s="214" t="s">
        <v>33</v>
      </c>
      <c r="B2" s="214"/>
      <c r="C2" s="214"/>
      <c r="D2" s="214"/>
      <c r="E2" s="214"/>
      <c r="F2" s="214"/>
      <c r="G2" s="214"/>
      <c r="H2" s="214"/>
      <c r="I2" s="214"/>
      <c r="J2" s="214"/>
    </row>
    <row r="3" spans="1:10" ht="17.25" customHeight="1" x14ac:dyDescent="0.25">
      <c r="A3" s="214"/>
      <c r="B3" s="214"/>
      <c r="C3" s="214"/>
      <c r="D3" s="214"/>
      <c r="E3" s="214"/>
      <c r="F3" s="214"/>
      <c r="G3" s="214"/>
      <c r="H3" s="214"/>
      <c r="I3" s="214"/>
      <c r="J3" s="214"/>
    </row>
    <row r="4" spans="1:10" ht="17.25" customHeight="1" x14ac:dyDescent="0.25">
      <c r="A4" s="214"/>
      <c r="B4" s="214"/>
      <c r="C4" s="214"/>
      <c r="D4" s="214"/>
      <c r="E4" s="214"/>
      <c r="F4" s="214"/>
      <c r="G4" s="214"/>
      <c r="H4" s="214"/>
      <c r="I4" s="214"/>
      <c r="J4" s="214"/>
    </row>
    <row r="5" spans="1:10" ht="32.25" customHeight="1" x14ac:dyDescent="0.25">
      <c r="A5" s="215" t="e">
        <f>RESULTADOS!A3</f>
        <v>#REF!</v>
      </c>
      <c r="B5" s="216"/>
      <c r="C5" s="216"/>
      <c r="D5" s="216"/>
      <c r="E5" s="216"/>
      <c r="F5" s="216"/>
      <c r="G5" s="216"/>
      <c r="H5" s="216"/>
      <c r="I5" s="216"/>
      <c r="J5" s="217"/>
    </row>
    <row r="6" spans="1:10" ht="17.25" customHeight="1" x14ac:dyDescent="0.25">
      <c r="A6" s="222" t="s">
        <v>43</v>
      </c>
      <c r="B6" s="219"/>
      <c r="C6" s="219"/>
      <c r="D6" s="219"/>
      <c r="E6" s="219"/>
      <c r="F6" s="218" t="s">
        <v>35</v>
      </c>
      <c r="G6" s="219"/>
      <c r="H6" s="219"/>
      <c r="I6" s="219"/>
      <c r="J6" s="219"/>
    </row>
    <row r="7" spans="1:10" ht="17.25" customHeight="1" x14ac:dyDescent="0.25">
      <c r="A7" s="220"/>
      <c r="B7" s="221"/>
      <c r="C7" s="221"/>
      <c r="D7" s="221"/>
      <c r="E7" s="221"/>
      <c r="F7" s="220"/>
      <c r="G7" s="221"/>
      <c r="H7" s="221"/>
      <c r="I7" s="221"/>
      <c r="J7" s="221"/>
    </row>
    <row r="8" spans="1:10" ht="17.25" customHeight="1" x14ac:dyDescent="0.25">
      <c r="A8" s="52"/>
      <c r="J8" s="53"/>
    </row>
    <row r="9" spans="1:10" ht="17.25" customHeight="1" x14ac:dyDescent="0.25">
      <c r="A9" s="52"/>
      <c r="J9" s="53"/>
    </row>
    <row r="10" spans="1:10" ht="17.25" customHeight="1" x14ac:dyDescent="0.25">
      <c r="A10" s="52"/>
      <c r="J10" s="53"/>
    </row>
    <row r="11" spans="1:10" ht="17.25" customHeight="1" x14ac:dyDescent="0.25">
      <c r="A11" s="52"/>
      <c r="J11" s="53"/>
    </row>
    <row r="12" spans="1:10" ht="17.25" customHeight="1" x14ac:dyDescent="0.25">
      <c r="A12" s="52"/>
      <c r="J12" s="53"/>
    </row>
    <row r="13" spans="1:10" ht="17.25" customHeight="1" x14ac:dyDescent="0.25">
      <c r="A13" s="52"/>
      <c r="J13" s="53"/>
    </row>
    <row r="14" spans="1:10" ht="17.25" customHeight="1" x14ac:dyDescent="0.25">
      <c r="A14" s="52"/>
      <c r="J14" s="53"/>
    </row>
    <row r="15" spans="1:10" ht="17.25" customHeight="1" x14ac:dyDescent="0.25">
      <c r="A15" s="52"/>
      <c r="J15" s="53"/>
    </row>
    <row r="16" spans="1:10" ht="17.25" customHeight="1" x14ac:dyDescent="0.25">
      <c r="A16" s="52"/>
      <c r="J16" s="53"/>
    </row>
    <row r="17" spans="1:10" ht="17.25" customHeight="1" x14ac:dyDescent="0.25">
      <c r="A17" s="52"/>
      <c r="J17" s="53"/>
    </row>
    <row r="18" spans="1:10" ht="17.25" customHeight="1" x14ac:dyDescent="0.25">
      <c r="A18" s="52"/>
      <c r="J18" s="53"/>
    </row>
    <row r="19" spans="1:10" ht="17.25" customHeight="1" x14ac:dyDescent="0.25">
      <c r="A19" s="52"/>
      <c r="J19" s="53"/>
    </row>
    <row r="20" spans="1:10" ht="17.25" customHeight="1" x14ac:dyDescent="0.25">
      <c r="A20" s="52"/>
      <c r="J20" s="53"/>
    </row>
    <row r="21" spans="1:10" ht="17.25" customHeight="1" x14ac:dyDescent="0.25">
      <c r="A21" s="52"/>
      <c r="J21" s="53"/>
    </row>
    <row r="22" spans="1:10" ht="17.25" customHeight="1" x14ac:dyDescent="0.25">
      <c r="A22" s="52"/>
      <c r="J22" s="53"/>
    </row>
    <row r="23" spans="1:10" ht="17.25" customHeight="1" x14ac:dyDescent="0.25">
      <c r="A23" s="52"/>
      <c r="J23" s="53"/>
    </row>
    <row r="24" spans="1:10" ht="17.25" customHeight="1" x14ac:dyDescent="0.25">
      <c r="A24" s="52"/>
      <c r="J24" s="53"/>
    </row>
    <row r="25" spans="1:10" ht="17.25" customHeight="1" x14ac:dyDescent="0.25">
      <c r="A25" s="52"/>
      <c r="J25" s="53"/>
    </row>
    <row r="26" spans="1:10" ht="17.25" customHeight="1" x14ac:dyDescent="0.25">
      <c r="A26" s="52"/>
      <c r="J26" s="53"/>
    </row>
    <row r="27" spans="1:10" ht="17.25" customHeight="1" x14ac:dyDescent="0.25">
      <c r="A27" s="52"/>
      <c r="J27" s="53"/>
    </row>
    <row r="28" spans="1:10" ht="17.25" customHeight="1" x14ac:dyDescent="0.25">
      <c r="A28" s="218" t="s">
        <v>36</v>
      </c>
      <c r="B28" s="219"/>
      <c r="C28" s="219"/>
      <c r="D28" s="219"/>
      <c r="E28" s="219"/>
      <c r="F28" s="218" t="s">
        <v>37</v>
      </c>
      <c r="G28" s="219"/>
      <c r="H28" s="219"/>
      <c r="I28" s="219"/>
      <c r="J28" s="219"/>
    </row>
    <row r="29" spans="1:10" ht="17.25" customHeight="1" x14ac:dyDescent="0.25">
      <c r="A29" s="220"/>
      <c r="B29" s="221"/>
      <c r="C29" s="221"/>
      <c r="D29" s="221"/>
      <c r="E29" s="221"/>
      <c r="F29" s="220"/>
      <c r="G29" s="221"/>
      <c r="H29" s="221"/>
      <c r="I29" s="221"/>
      <c r="J29" s="221"/>
    </row>
    <row r="30" spans="1:10" ht="17.25" customHeight="1" x14ac:dyDescent="0.25">
      <c r="A30" s="52"/>
      <c r="J30" s="53"/>
    </row>
    <row r="31" spans="1:10" ht="17.25" customHeight="1" x14ac:dyDescent="0.25">
      <c r="A31" s="52"/>
      <c r="J31" s="53"/>
    </row>
    <row r="32" spans="1:10" ht="17.25" customHeight="1" x14ac:dyDescent="0.25">
      <c r="A32" s="52"/>
      <c r="J32" s="53"/>
    </row>
    <row r="33" spans="1:10" ht="17.25" customHeight="1" x14ac:dyDescent="0.25">
      <c r="A33" s="52"/>
      <c r="J33" s="53"/>
    </row>
    <row r="34" spans="1:10" ht="17.25" customHeight="1" x14ac:dyDescent="0.25">
      <c r="A34" s="52"/>
      <c r="J34" s="53"/>
    </row>
    <row r="35" spans="1:10" ht="17.25" customHeight="1" x14ac:dyDescent="0.25">
      <c r="A35" s="52"/>
      <c r="J35" s="53"/>
    </row>
    <row r="36" spans="1:10" ht="17.25" customHeight="1" x14ac:dyDescent="0.25">
      <c r="A36" s="52"/>
      <c r="J36" s="53"/>
    </row>
    <row r="37" spans="1:10" ht="17.25" customHeight="1" x14ac:dyDescent="0.25">
      <c r="A37" s="52"/>
      <c r="J37" s="53"/>
    </row>
    <row r="38" spans="1:10" ht="17.25" customHeight="1" x14ac:dyDescent="0.25">
      <c r="A38" s="52"/>
      <c r="J38" s="53"/>
    </row>
    <row r="39" spans="1:10" ht="17.25" customHeight="1" x14ac:dyDescent="0.25">
      <c r="A39" s="52"/>
      <c r="J39" s="53"/>
    </row>
    <row r="40" spans="1:10" ht="17.25" customHeight="1" x14ac:dyDescent="0.25">
      <c r="A40" s="52"/>
      <c r="J40" s="53"/>
    </row>
    <row r="41" spans="1:10" ht="17.25" customHeight="1" x14ac:dyDescent="0.25">
      <c r="A41" s="52"/>
      <c r="J41" s="53"/>
    </row>
    <row r="42" spans="1:10" ht="17.25" customHeight="1" x14ac:dyDescent="0.25">
      <c r="A42" s="52"/>
      <c r="J42" s="53"/>
    </row>
    <row r="43" spans="1:10" ht="17.25" customHeight="1" x14ac:dyDescent="0.25">
      <c r="A43" s="52"/>
      <c r="J43" s="53"/>
    </row>
    <row r="44" spans="1:10" ht="17.25" customHeight="1" x14ac:dyDescent="0.25">
      <c r="A44" s="52"/>
      <c r="J44" s="53"/>
    </row>
    <row r="45" spans="1:10" ht="17.25" customHeight="1" x14ac:dyDescent="0.25">
      <c r="A45" s="52"/>
      <c r="J45" s="53"/>
    </row>
    <row r="46" spans="1:10" ht="17.25" customHeight="1" x14ac:dyDescent="0.25">
      <c r="A46" s="52"/>
      <c r="J46" s="53"/>
    </row>
    <row r="47" spans="1:10" ht="17.25" customHeight="1" x14ac:dyDescent="0.25">
      <c r="A47" s="52"/>
      <c r="J47" s="53"/>
    </row>
    <row r="48" spans="1:10" ht="17.25" customHeight="1" x14ac:dyDescent="0.25">
      <c r="A48" s="52"/>
      <c r="J48" s="53"/>
    </row>
    <row r="49" spans="1:10" ht="17.25" customHeight="1" x14ac:dyDescent="0.25">
      <c r="A49" s="52"/>
      <c r="J49" s="53"/>
    </row>
    <row r="50" spans="1:10" ht="17.25" customHeight="1" x14ac:dyDescent="0.25">
      <c r="A50" s="214" t="s">
        <v>33</v>
      </c>
      <c r="B50" s="214"/>
      <c r="C50" s="214"/>
      <c r="D50" s="214"/>
      <c r="E50" s="214"/>
      <c r="F50" s="214"/>
      <c r="G50" s="214"/>
      <c r="H50" s="214"/>
      <c r="I50" s="214"/>
      <c r="J50" s="214"/>
    </row>
    <row r="51" spans="1:10" ht="17.25" customHeight="1" x14ac:dyDescent="0.25">
      <c r="A51" s="214"/>
      <c r="B51" s="214"/>
      <c r="C51" s="214"/>
      <c r="D51" s="214"/>
      <c r="E51" s="214"/>
      <c r="F51" s="214"/>
      <c r="G51" s="214"/>
      <c r="H51" s="214"/>
      <c r="I51" s="214"/>
      <c r="J51" s="214"/>
    </row>
    <row r="52" spans="1:10" ht="17.25" customHeight="1" x14ac:dyDescent="0.25">
      <c r="A52" s="214" t="e">
        <f>+A5</f>
        <v>#REF!</v>
      </c>
      <c r="B52" s="214"/>
      <c r="C52" s="214"/>
      <c r="D52" s="214"/>
      <c r="E52" s="214"/>
      <c r="F52" s="214"/>
      <c r="G52" s="214"/>
      <c r="H52" s="214"/>
      <c r="I52" s="214"/>
      <c r="J52" s="214"/>
    </row>
    <row r="53" spans="1:10" ht="30.75" customHeight="1" x14ac:dyDescent="0.25">
      <c r="A53" s="215" t="e">
        <f>A5</f>
        <v>#REF!</v>
      </c>
      <c r="B53" s="216"/>
      <c r="C53" s="216"/>
      <c r="D53" s="216"/>
      <c r="E53" s="216"/>
      <c r="F53" s="216" t="s">
        <v>34</v>
      </c>
      <c r="G53" s="216"/>
      <c r="H53" s="216"/>
      <c r="I53" s="216"/>
      <c r="J53" s="217"/>
    </row>
    <row r="54" spans="1:10" ht="17.25" customHeight="1" x14ac:dyDescent="0.25">
      <c r="A54" s="218" t="s">
        <v>38</v>
      </c>
      <c r="B54" s="219"/>
      <c r="C54" s="219"/>
      <c r="D54" s="219"/>
      <c r="E54" s="219"/>
      <c r="F54" s="218" t="s">
        <v>39</v>
      </c>
      <c r="G54" s="219"/>
      <c r="H54" s="219"/>
      <c r="I54" s="219"/>
      <c r="J54" s="219"/>
    </row>
    <row r="55" spans="1:10" ht="17.25" customHeight="1" x14ac:dyDescent="0.25">
      <c r="A55" s="220"/>
      <c r="B55" s="221"/>
      <c r="C55" s="221"/>
      <c r="D55" s="221"/>
      <c r="E55" s="221"/>
      <c r="F55" s="220"/>
      <c r="G55" s="221"/>
      <c r="H55" s="221"/>
      <c r="I55" s="221"/>
      <c r="J55" s="221"/>
    </row>
    <row r="56" spans="1:10" ht="17.25" customHeight="1" x14ac:dyDescent="0.25">
      <c r="A56" s="52"/>
      <c r="J56" s="53"/>
    </row>
    <row r="57" spans="1:10" ht="17.25" customHeight="1" x14ac:dyDescent="0.25">
      <c r="A57" s="52"/>
      <c r="J57" s="53"/>
    </row>
    <row r="58" spans="1:10" ht="17.25" customHeight="1" x14ac:dyDescent="0.25">
      <c r="A58" s="52"/>
      <c r="J58" s="53"/>
    </row>
    <row r="59" spans="1:10" ht="17.25" customHeight="1" x14ac:dyDescent="0.25">
      <c r="A59" s="52"/>
      <c r="J59" s="53"/>
    </row>
    <row r="60" spans="1:10" ht="17.25" customHeight="1" x14ac:dyDescent="0.25">
      <c r="A60" s="52"/>
      <c r="J60" s="53"/>
    </row>
    <row r="61" spans="1:10" ht="17.25" customHeight="1" x14ac:dyDescent="0.25">
      <c r="A61" s="52"/>
      <c r="J61" s="53"/>
    </row>
    <row r="62" spans="1:10" ht="17.25" customHeight="1" x14ac:dyDescent="0.25">
      <c r="A62" s="52"/>
      <c r="J62" s="53"/>
    </row>
    <row r="63" spans="1:10" ht="17.25" customHeight="1" x14ac:dyDescent="0.25">
      <c r="A63" s="52"/>
      <c r="J63" s="53"/>
    </row>
    <row r="64" spans="1:10" ht="17.25" customHeight="1" x14ac:dyDescent="0.25">
      <c r="A64" s="52"/>
      <c r="J64" s="53"/>
    </row>
    <row r="65" spans="1:10" ht="17.25" customHeight="1" x14ac:dyDescent="0.25">
      <c r="A65" s="52"/>
      <c r="J65" s="53"/>
    </row>
    <row r="66" spans="1:10" ht="17.25" customHeight="1" x14ac:dyDescent="0.25">
      <c r="A66" s="52"/>
      <c r="J66" s="53"/>
    </row>
    <row r="67" spans="1:10" ht="17.25" customHeight="1" x14ac:dyDescent="0.25">
      <c r="A67" s="52"/>
      <c r="J67" s="53"/>
    </row>
    <row r="68" spans="1:10" ht="17.25" customHeight="1" x14ac:dyDescent="0.25">
      <c r="A68" s="52"/>
      <c r="J68" s="53"/>
    </row>
    <row r="69" spans="1:10" ht="17.25" customHeight="1" x14ac:dyDescent="0.25">
      <c r="A69" s="52"/>
      <c r="J69" s="53"/>
    </row>
    <row r="70" spans="1:10" ht="17.25" customHeight="1" x14ac:dyDescent="0.25">
      <c r="A70" s="52"/>
      <c r="J70" s="53"/>
    </row>
    <row r="71" spans="1:10" ht="17.25" customHeight="1" x14ac:dyDescent="0.25">
      <c r="A71" s="52"/>
      <c r="J71" s="53"/>
    </row>
    <row r="72" spans="1:10" ht="17.25" customHeight="1" x14ac:dyDescent="0.25">
      <c r="A72" s="52"/>
      <c r="J72" s="53"/>
    </row>
    <row r="73" spans="1:10" ht="17.25" customHeight="1" x14ac:dyDescent="0.25">
      <c r="A73" s="52"/>
      <c r="J73" s="53"/>
    </row>
    <row r="74" spans="1:10" ht="17.25" customHeight="1" x14ac:dyDescent="0.25">
      <c r="A74" s="52"/>
      <c r="J74" s="53"/>
    </row>
    <row r="75" spans="1:10" ht="17.25" customHeight="1" x14ac:dyDescent="0.25">
      <c r="A75" s="52"/>
      <c r="J75" s="53"/>
    </row>
    <row r="76" spans="1:10" ht="17.25" customHeight="1" x14ac:dyDescent="0.25">
      <c r="A76" s="218" t="s">
        <v>40</v>
      </c>
      <c r="B76" s="219"/>
      <c r="C76" s="219"/>
      <c r="D76" s="219"/>
      <c r="E76" s="219"/>
      <c r="F76" s="218" t="s">
        <v>41</v>
      </c>
      <c r="G76" s="219"/>
      <c r="H76" s="219"/>
      <c r="I76" s="219"/>
      <c r="J76" s="219"/>
    </row>
    <row r="77" spans="1:10" ht="17.25" customHeight="1" x14ac:dyDescent="0.25">
      <c r="A77" s="220"/>
      <c r="B77" s="221"/>
      <c r="C77" s="221"/>
      <c r="D77" s="221"/>
      <c r="E77" s="221"/>
      <c r="F77" s="220"/>
      <c r="G77" s="221"/>
      <c r="H77" s="221"/>
      <c r="I77" s="221"/>
      <c r="J77" s="221"/>
    </row>
    <row r="78" spans="1:10" ht="17.25" customHeight="1" x14ac:dyDescent="0.25">
      <c r="A78" s="52"/>
      <c r="J78" s="53"/>
    </row>
    <row r="79" spans="1:10" ht="17.25" customHeight="1" x14ac:dyDescent="0.25">
      <c r="A79" s="52"/>
      <c r="J79" s="53"/>
    </row>
    <row r="80" spans="1:10" ht="17.25" customHeight="1" x14ac:dyDescent="0.25">
      <c r="A80" s="52"/>
      <c r="J80" s="53"/>
    </row>
    <row r="81" spans="1:10" ht="17.25" customHeight="1" x14ac:dyDescent="0.25">
      <c r="A81" s="52"/>
      <c r="J81" s="53"/>
    </row>
    <row r="82" spans="1:10" ht="17.25" customHeight="1" x14ac:dyDescent="0.25">
      <c r="A82" s="52"/>
      <c r="J82" s="53"/>
    </row>
    <row r="83" spans="1:10" ht="17.25" customHeight="1" x14ac:dyDescent="0.25">
      <c r="A83" s="52"/>
      <c r="J83" s="53"/>
    </row>
    <row r="84" spans="1:10" ht="17.25" customHeight="1" x14ac:dyDescent="0.25">
      <c r="A84" s="52"/>
      <c r="J84" s="53"/>
    </row>
    <row r="85" spans="1:10" ht="17.25" customHeight="1" x14ac:dyDescent="0.25">
      <c r="A85" s="52"/>
      <c r="J85" s="53"/>
    </row>
    <row r="86" spans="1:10" ht="17.25" customHeight="1" x14ac:dyDescent="0.25">
      <c r="A86" s="52"/>
      <c r="J86" s="53"/>
    </row>
    <row r="87" spans="1:10" ht="17.25" customHeight="1" x14ac:dyDescent="0.25">
      <c r="A87" s="52"/>
      <c r="J87" s="53"/>
    </row>
    <row r="88" spans="1:10" ht="17.25" customHeight="1" x14ac:dyDescent="0.25">
      <c r="A88" s="52"/>
      <c r="J88" s="53"/>
    </row>
    <row r="89" spans="1:10" ht="17.25" customHeight="1" x14ac:dyDescent="0.25">
      <c r="A89" s="52"/>
      <c r="J89" s="53"/>
    </row>
    <row r="90" spans="1:10" ht="17.25" customHeight="1" x14ac:dyDescent="0.25">
      <c r="A90" s="52"/>
      <c r="J90" s="53"/>
    </row>
    <row r="91" spans="1:10" ht="17.25" customHeight="1" x14ac:dyDescent="0.25">
      <c r="A91" s="52"/>
      <c r="J91" s="53"/>
    </row>
    <row r="92" spans="1:10" ht="17.25" customHeight="1" x14ac:dyDescent="0.25">
      <c r="A92" s="52"/>
      <c r="J92" s="53"/>
    </row>
    <row r="93" spans="1:10" ht="17.25" customHeight="1" x14ac:dyDescent="0.25">
      <c r="A93" s="52"/>
      <c r="J93" s="53"/>
    </row>
    <row r="94" spans="1:10" ht="17.25" customHeight="1" x14ac:dyDescent="0.25">
      <c r="A94" s="52"/>
      <c r="J94" s="53"/>
    </row>
    <row r="95" spans="1:10" ht="17.25" customHeight="1" x14ac:dyDescent="0.25">
      <c r="A95" s="52"/>
      <c r="J95" s="53"/>
    </row>
    <row r="96" spans="1:10" ht="17.25" customHeight="1" x14ac:dyDescent="0.25">
      <c r="A96" s="52"/>
      <c r="J96" s="53"/>
    </row>
    <row r="97" spans="1:10" ht="17.25" customHeight="1" x14ac:dyDescent="0.25">
      <c r="A97" s="54"/>
      <c r="B97" s="55"/>
      <c r="C97" s="55"/>
      <c r="D97" s="55"/>
      <c r="E97" s="55"/>
      <c r="F97" s="55"/>
      <c r="G97" s="55"/>
      <c r="H97" s="55"/>
      <c r="I97" s="55"/>
      <c r="J97" s="56"/>
    </row>
    <row r="98" spans="1:10" ht="84" customHeight="1" x14ac:dyDescent="0.25">
      <c r="A98" s="52"/>
      <c r="J98" s="53"/>
    </row>
    <row r="99" spans="1:10" ht="16.899999999999999" customHeight="1" x14ac:dyDescent="0.25">
      <c r="A99" s="223" t="str">
        <f>RESULTADOS!A44</f>
        <v>REPRESENTANTE LEGAL DE LA EMPRESA</v>
      </c>
      <c r="B99" s="223"/>
      <c r="C99" s="223"/>
      <c r="D99" s="223"/>
      <c r="J99" s="53"/>
    </row>
    <row r="100" spans="1:10" ht="17.25" customHeight="1" x14ac:dyDescent="0.25">
      <c r="A100" s="213" t="str">
        <f>RESULTADOS!A45</f>
        <v xml:space="preserve">Nombres y Apellidos:  </v>
      </c>
      <c r="B100" s="213"/>
      <c r="C100" s="213"/>
      <c r="D100" s="213"/>
      <c r="E100" s="213"/>
      <c r="F100" s="213"/>
      <c r="G100" s="213"/>
      <c r="H100" s="213"/>
      <c r="I100" s="213"/>
      <c r="J100" s="224"/>
    </row>
    <row r="101" spans="1:10" ht="17.25" customHeight="1" x14ac:dyDescent="0.25">
      <c r="A101" s="213" t="str">
        <f>RESULTADOS!A46</f>
        <v>DNI:</v>
      </c>
      <c r="B101" s="213"/>
      <c r="C101" s="213"/>
      <c r="D101" s="213"/>
      <c r="J101" s="53"/>
    </row>
  </sheetData>
  <mergeCells count="15">
    <mergeCell ref="A101:D101"/>
    <mergeCell ref="A2:J4"/>
    <mergeCell ref="A5:J5"/>
    <mergeCell ref="F6:J7"/>
    <mergeCell ref="A28:E29"/>
    <mergeCell ref="F28:J29"/>
    <mergeCell ref="A6:E7"/>
    <mergeCell ref="A50:J52"/>
    <mergeCell ref="A53:J53"/>
    <mergeCell ref="A54:E55"/>
    <mergeCell ref="F54:J55"/>
    <mergeCell ref="A76:E77"/>
    <mergeCell ref="F76:J77"/>
    <mergeCell ref="A99:D99"/>
    <mergeCell ref="A100:J100"/>
  </mergeCells>
  <pageMargins left="0.70866141732283472" right="0.11811023622047245" top="0.74803149606299213" bottom="0.74803149606299213" header="0.31496062992125984" footer="0.31496062992125984"/>
  <pageSetup paperSize="9" scale="67" orientation="portrait" r:id="rId1"/>
  <rowBreaks count="1" manualBreakCount="1">
    <brk id="49"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CARTILLA AD</vt:lpstr>
      <vt:lpstr>RESULTADOS</vt:lpstr>
      <vt:lpstr>REGISTRO FOTOGRÁFICO</vt:lpstr>
      <vt:lpstr>'CARTILLA AD'!Área_de_impresión</vt:lpstr>
      <vt:lpstr>'REGISTRO FOTOGRÁFICO'!Área_de_impresión</vt:lpstr>
      <vt:lpstr>RESULTADOS!Área_de_impresión</vt:lpstr>
      <vt:lpstr>CUMPLE</vt:lpstr>
      <vt:lpstr>'REGISTRO FOTOGRÁFICO'!Títulos_a_imprimir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Paolo Gutiérrez</dc:creator>
  <cp:lastModifiedBy>Mercedes Diaz Mejia</cp:lastModifiedBy>
  <cp:lastPrinted>2020-10-03T03:33:02Z</cp:lastPrinted>
  <dcterms:created xsi:type="dcterms:W3CDTF">2011-08-18T16:45:39Z</dcterms:created>
  <dcterms:modified xsi:type="dcterms:W3CDTF">2021-11-22T14:41:42Z</dcterms:modified>
</cp:coreProperties>
</file>