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urismo 2021\turismo 2021 - copia\bioseguridad\documentación empresas, guías y artesanos - Safe Travel\formato safe travels\Hospedajes\"/>
    </mc:Choice>
  </mc:AlternateContent>
  <bookViews>
    <workbookView xWindow="-120" yWindow="-120" windowWidth="20730" windowHeight="11160"/>
  </bookViews>
  <sheets>
    <sheet name="CARTILLA AD" sheetId="1" r:id="rId1"/>
    <sheet name="RESULTADOS" sheetId="4" state="hidden" r:id="rId2"/>
    <sheet name="REGISTRO FOTOGRÁFICO" sheetId="5" state="hidden" r:id="rId3"/>
  </sheets>
  <definedNames>
    <definedName name="_xlnm._FilterDatabase" localSheetId="0" hidden="1">'CARTILLA AD'!#REF!</definedName>
    <definedName name="ACTITUD">'CARTILLA AD'!#REF!</definedName>
    <definedName name="_xlnm.Print_Area" localSheetId="0">'CARTILLA AD'!$A$1:$H$96</definedName>
    <definedName name="_xlnm.Print_Area" localSheetId="2">'REGISTRO FOTOGRÁFICO'!$A$1:$J$101</definedName>
    <definedName name="_xlnm.Print_Area" localSheetId="1">RESULTADOS!$A$1:$G$46</definedName>
    <definedName name="CUMPLE">'CARTILLA AD'!$ANB$17:$ANB$19</definedName>
    <definedName name="_xlnm.Print_Titles" localSheetId="2">'REGISTRO FOTOGRÁFICO'!$2:$5</definedName>
    <definedName name="_xlnm.Print_Titles" localSheetId="1">RESULTADOS!#REF!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8" i="1" l="1"/>
  <c r="E85" i="1"/>
  <c r="E86" i="1"/>
  <c r="E84" i="1"/>
  <c r="E81" i="1"/>
  <c r="E80" i="1"/>
  <c r="E74" i="1"/>
  <c r="E75" i="1"/>
  <c r="E76" i="1"/>
  <c r="E77" i="1"/>
  <c r="E78" i="1"/>
  <c r="E73" i="1"/>
  <c r="E68" i="1"/>
  <c r="E69" i="1"/>
  <c r="E70" i="1"/>
  <c r="E71" i="1"/>
  <c r="E67" i="1"/>
  <c r="E64" i="1"/>
  <c r="E65" i="1"/>
  <c r="E63" i="1"/>
  <c r="E59" i="1"/>
  <c r="E60" i="1"/>
  <c r="E61" i="1"/>
  <c r="E58" i="1"/>
  <c r="E50" i="1"/>
  <c r="E51" i="1"/>
  <c r="E52" i="1"/>
  <c r="E53" i="1"/>
  <c r="E54" i="1"/>
  <c r="E55" i="1"/>
  <c r="E56" i="1"/>
  <c r="E49" i="1"/>
  <c r="E40" i="1"/>
  <c r="E41" i="1"/>
  <c r="E42" i="1"/>
  <c r="E43" i="1"/>
  <c r="E44" i="1"/>
  <c r="E45" i="1"/>
  <c r="E46" i="1"/>
  <c r="E47" i="1"/>
  <c r="E39" i="1"/>
  <c r="E36" i="1"/>
  <c r="E35" i="1"/>
  <c r="E22" i="1"/>
  <c r="E23" i="1"/>
  <c r="E24" i="1"/>
  <c r="E25" i="1"/>
  <c r="E26" i="1"/>
  <c r="E27" i="1"/>
  <c r="E28" i="1"/>
  <c r="E29" i="1"/>
  <c r="E30" i="1"/>
  <c r="E31" i="1"/>
  <c r="E32" i="1"/>
  <c r="E18" i="1"/>
  <c r="E21" i="1"/>
  <c r="E19" i="1"/>
  <c r="H90" i="1"/>
  <c r="H91" i="1" l="1"/>
  <c r="H92" i="1" s="1"/>
  <c r="A46" i="4" l="1"/>
  <c r="A101" i="5" s="1"/>
  <c r="A45" i="4"/>
  <c r="A100" i="5" s="1"/>
  <c r="A44" i="4"/>
  <c r="A99" i="5" s="1"/>
  <c r="F13" i="4" l="1"/>
  <c r="E13" i="4"/>
  <c r="D13" i="4"/>
  <c r="C13" i="4"/>
  <c r="F12" i="4"/>
  <c r="E12" i="4"/>
  <c r="D12" i="4"/>
  <c r="C12" i="4"/>
  <c r="B13" i="4"/>
  <c r="B12" i="4"/>
  <c r="F11" i="4"/>
  <c r="E11" i="4"/>
  <c r="D11" i="4"/>
  <c r="C11" i="4"/>
  <c r="B11" i="4"/>
  <c r="F10" i="4"/>
  <c r="E10" i="4"/>
  <c r="D10" i="4"/>
  <c r="C10" i="4"/>
  <c r="B10" i="4"/>
  <c r="F9" i="4"/>
  <c r="E9" i="4"/>
  <c r="D9" i="4"/>
  <c r="C9" i="4"/>
  <c r="B9" i="4"/>
  <c r="A3" i="4"/>
  <c r="A5" i="5" s="1"/>
  <c r="A52" i="5" s="1"/>
  <c r="A2" i="4"/>
  <c r="G13" i="4" l="1"/>
  <c r="G10" i="4"/>
  <c r="G11" i="4"/>
  <c r="C14" i="4"/>
  <c r="G12" i="4"/>
  <c r="A53" i="5"/>
  <c r="G9" i="4"/>
  <c r="F14" i="4"/>
  <c r="E14" i="4"/>
  <c r="D14" i="4" l="1"/>
  <c r="G14" i="4" s="1"/>
</calcChain>
</file>

<file path=xl/comments1.xml><?xml version="1.0" encoding="utf-8"?>
<comments xmlns="http://schemas.openxmlformats.org/spreadsheetml/2006/main">
  <authors>
    <author>Paolo</author>
  </authors>
  <commentList>
    <comment ref="A37" authorId="0" shapeId="0">
      <text>
        <r>
          <rPr>
            <b/>
            <sz val="9"/>
            <color indexed="81"/>
            <rFont val="Tahoma"/>
            <family val="2"/>
          </rPr>
          <t>Paolo:</t>
        </r>
        <r>
          <rPr>
            <sz val="9"/>
            <color indexed="81"/>
            <rFont val="Tahoma"/>
            <family val="2"/>
          </rPr>
          <t xml:space="preserve">
Se cambio el orden de las conclusiones en el informe para que siga el orden correcto de un informe.</t>
        </r>
      </text>
    </comment>
  </commentList>
</comments>
</file>

<file path=xl/comments2.xml><?xml version="1.0" encoding="utf-8"?>
<comments xmlns="http://schemas.openxmlformats.org/spreadsheetml/2006/main">
  <authors>
    <author>Paulina Caballero Mera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Paulina Caballero Mera:</t>
        </r>
        <r>
          <rPr>
            <sz val="9"/>
            <color indexed="81"/>
            <rFont val="Tahoma"/>
            <family val="2"/>
          </rPr>
          <t xml:space="preserve">
Colocar las fotos de los aspectos a verificar que cumplen.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Paulina Caballero Mera:</t>
        </r>
        <r>
          <rPr>
            <sz val="9"/>
            <color indexed="81"/>
            <rFont val="Tahoma"/>
            <family val="2"/>
          </rPr>
          <t xml:space="preserve">
Si el establecimiento tiene categoría colocar la foto de la constancia de la Dircetur/Gercetur/Mincetur </t>
        </r>
      </text>
    </comment>
  </commentList>
</comments>
</file>

<file path=xl/sharedStrings.xml><?xml version="1.0" encoding="utf-8"?>
<sst xmlns="http://schemas.openxmlformats.org/spreadsheetml/2006/main" count="192" uniqueCount="191">
  <si>
    <t>ASPECTOS A VERIFICAR</t>
  </si>
  <si>
    <t>DATOS DE LA EMPRESA</t>
  </si>
  <si>
    <t>RESULTADOS</t>
  </si>
  <si>
    <t>I</t>
  </si>
  <si>
    <t>II</t>
  </si>
  <si>
    <t>III</t>
  </si>
  <si>
    <t>IV</t>
  </si>
  <si>
    <t xml:space="preserve">Nombres y Apellidos: </t>
  </si>
  <si>
    <t>PUNTAJE MÁXIMO</t>
  </si>
  <si>
    <t>PUNTAJE OBTENIDO</t>
  </si>
  <si>
    <t>PUNTAJE</t>
  </si>
  <si>
    <t>SI</t>
  </si>
  <si>
    <t>NO</t>
  </si>
  <si>
    <t>NA</t>
  </si>
  <si>
    <t>CUMPLE
SI/NO/NA</t>
  </si>
  <si>
    <t>RESPONSABILIDADES</t>
  </si>
  <si>
    <t>ASPECTOS GENERALES DEL SERVICIO</t>
  </si>
  <si>
    <t>CALIFICACIÓN DEL ESTABLECIMIENTO</t>
  </si>
  <si>
    <t>I.- RESULTADOS</t>
  </si>
  <si>
    <t>1.- PERFIL DE CUMPLIMIENTO</t>
  </si>
  <si>
    <t>ASPECTOS  A  VERIFICAR</t>
  </si>
  <si>
    <t>N°</t>
  </si>
  <si>
    <t>Puntaje máximo</t>
  </si>
  <si>
    <t>Cumple</t>
  </si>
  <si>
    <t>No cumple</t>
  </si>
  <si>
    <t>No Aplica</t>
  </si>
  <si>
    <t>Puntaje Obtenido</t>
  </si>
  <si>
    <t>V</t>
  </si>
  <si>
    <t>PUNTAJE TOTAL</t>
  </si>
  <si>
    <t>II.- ANÁLISIS</t>
  </si>
  <si>
    <t>RESULTADOS DEL AUTODIAGNÓSTICO</t>
  </si>
  <si>
    <t>GRUPOS</t>
  </si>
  <si>
    <t>1.- CONCLUSIONES</t>
  </si>
  <si>
    <t>2.- RECOMENDACIONES</t>
  </si>
  <si>
    <t>REGISTRO FOTOGRÁFICO</t>
  </si>
  <si>
    <t>ALMACÉN DE SECOS</t>
  </si>
  <si>
    <t>FOTOGRAFÍA 02</t>
  </si>
  <si>
    <t>FOTOGRAFÍA 03</t>
  </si>
  <si>
    <t>FOTOGRAFÍA 04</t>
  </si>
  <si>
    <t>FOTOGRAFÍA 05</t>
  </si>
  <si>
    <t>FOTOGRAFÍA 06</t>
  </si>
  <si>
    <t>FOTOGRAFÍA 07</t>
  </si>
  <si>
    <t>FOTOGRAFÍA 08</t>
  </si>
  <si>
    <t>MEDIDAS PREVENTIVAS SANITARIAS</t>
  </si>
  <si>
    <t>LICENCIA MUNICIPAL DE FUNCIONAMIENTO
FOTOGRAFÍA 01</t>
  </si>
  <si>
    <t>OBSERVACIONES</t>
  </si>
  <si>
    <t>DNI:</t>
  </si>
  <si>
    <t>RUC:</t>
  </si>
  <si>
    <t xml:space="preserve">Razón social: </t>
  </si>
  <si>
    <t>Nombre comercial:</t>
  </si>
  <si>
    <t>Dirección:</t>
  </si>
  <si>
    <t xml:space="preserve">Distrito: </t>
  </si>
  <si>
    <t xml:space="preserve">Provincia: </t>
  </si>
  <si>
    <t xml:space="preserve">Región: </t>
  </si>
  <si>
    <t>Página web:</t>
  </si>
  <si>
    <t>Celular:</t>
  </si>
  <si>
    <t>Facebook:</t>
  </si>
  <si>
    <t>Se ha establecido la estructura organizacional y las responsabilidades de los puestos que ha definido.</t>
  </si>
  <si>
    <t>El empleador y personal conocen y cumplen con las responsabilidades indicadas por la empresa.</t>
  </si>
  <si>
    <t>3.1.1</t>
  </si>
  <si>
    <t>3.1.2</t>
  </si>
  <si>
    <t>INSTALACIONES Y SERVICIOS</t>
  </si>
  <si>
    <t>3.2.1</t>
  </si>
  <si>
    <t>3.2.1.1</t>
  </si>
  <si>
    <t>3.2.1.2</t>
  </si>
  <si>
    <t>3.2.1.3</t>
  </si>
  <si>
    <t>3.2.1.4</t>
  </si>
  <si>
    <t>3.2.1.5</t>
  </si>
  <si>
    <t>3.2.1.6</t>
  </si>
  <si>
    <t>3.2.1.7</t>
  </si>
  <si>
    <t>3.2.1.8</t>
  </si>
  <si>
    <t>3.2.1.9</t>
  </si>
  <si>
    <t>3.2.2</t>
  </si>
  <si>
    <t>LIMPIEZA Y DESINFECCIÓN</t>
  </si>
  <si>
    <t>3.2.2.1</t>
  </si>
  <si>
    <t>3.2.2.2</t>
  </si>
  <si>
    <t>3.2.2.3</t>
  </si>
  <si>
    <t>3.2.2.4</t>
  </si>
  <si>
    <t>3.2.3</t>
  </si>
  <si>
    <t>3.2.3.1</t>
  </si>
  <si>
    <t>3.2.3.2</t>
  </si>
  <si>
    <t>3.2.3.3</t>
  </si>
  <si>
    <t>3.2.4</t>
  </si>
  <si>
    <t>3.2.4.1</t>
  </si>
  <si>
    <t>3.2.4.2</t>
  </si>
  <si>
    <t>3.2.4.3</t>
  </si>
  <si>
    <t>PERSONAL</t>
  </si>
  <si>
    <t>3.3.1</t>
  </si>
  <si>
    <t>3.3.2</t>
  </si>
  <si>
    <t>3.3.3</t>
  </si>
  <si>
    <t>3.4.1</t>
  </si>
  <si>
    <t>3.4.2</t>
  </si>
  <si>
    <t>3.5.1</t>
  </si>
  <si>
    <t>3.5.2</t>
  </si>
  <si>
    <t>TERCEROS</t>
  </si>
  <si>
    <t>3.6.1</t>
  </si>
  <si>
    <t>3.7.1</t>
  </si>
  <si>
    <t>3.7.2</t>
  </si>
  <si>
    <t>3.7.3</t>
  </si>
  <si>
    <t>ACTIVIDADES OPERATIVAS</t>
  </si>
  <si>
    <t>En la fecha abajo señalada, el establecimiento participó de la fase de autodiagnóstico de la vigilancia de cumplimiento de los protocolos sanitarios sectoriales para la prevención del COVID-19.</t>
  </si>
  <si>
    <t>IMPORTANTE: La calificación es "SÍ" si cumple el aspecto a verificar completamente, "NO" si no cumple o cumple parcialmente el aspecto a verificar y "NA" si no aplica el aspecto a verificar al establecimiento.</t>
  </si>
  <si>
    <t>CARTILLA PARA ESTABLECIMIENTO DE HOSPEDAJE  - AUTODIAGNÓSTICO</t>
  </si>
  <si>
    <t>N° de habitaciones:</t>
  </si>
  <si>
    <t>N° de camas:</t>
  </si>
  <si>
    <t>Nª de trabajadores:</t>
  </si>
  <si>
    <t>Femenino:</t>
  </si>
  <si>
    <t>Masculino:</t>
  </si>
  <si>
    <t>Clase:</t>
  </si>
  <si>
    <t>Cuentan con la autorización de reanudación de actividades económicas.</t>
  </si>
  <si>
    <t>Se ha elaborado e implementado el plan para la vigilancia, prevención y control de la COVID-19 y el protocolo sanitario sectorial.</t>
  </si>
  <si>
    <t>Cuentan con política sanitaria implementada.</t>
  </si>
  <si>
    <t>Realizan el saneamiento integral de las instalaciones previo al reinicio de las actividades económicas.</t>
  </si>
  <si>
    <t>La entrega de boletas, facturas u otros comprobantes de pagos son realizados a través de soportes virtuales, digitales u otros medios que minimiza el contagio del Sars-Cov2.</t>
  </si>
  <si>
    <t xml:space="preserve">Cuentan con registros necesarios de los huéspedes y/o clientes que solicitan el servicio de alojamiento. </t>
  </si>
  <si>
    <t xml:space="preserve">Cuentan con un cronograma de saneamiento, mantenimiento y limpieza  de las instalaciones, equipos, materiales, entre otros.
</t>
  </si>
  <si>
    <t>EQUIPO DE PROTECCIÓN DE PERSONAL (EPP)</t>
  </si>
  <si>
    <t>Los trabajadores, clientes y visitantes usan de manera correcta los equipos de protección personal y los mantienen en buenas condiciones de operatividad.</t>
  </si>
  <si>
    <t xml:space="preserve">REQUISITOS BÁSICOS </t>
  </si>
  <si>
    <t>Todas las áreas comunes del establecimiento de hospedaje tienen definido sus respectivos aforos y horarios en base al distanciamiento físico, y los usuarios lo respetan.</t>
  </si>
  <si>
    <t>Tiene establecido las zonas de acceso del cliente y/o proveedor para la recepción de productos e insumos con todos los equipos y materiales necesarios e higiénicos.</t>
  </si>
  <si>
    <t xml:space="preserve">En las zonas de atención al cliente, las señalizaciones o barreras minimizan el contagio del Sars Cov2 de los clientes y trabajadores. </t>
  </si>
  <si>
    <t xml:space="preserve">Los ambientes del establecimiento de hospedaje están ventilados y los medios de ventilación están en buenas condiciones de higiene y operatividad. </t>
  </si>
  <si>
    <t>3.2.1.10</t>
  </si>
  <si>
    <t>3.2.1.11</t>
  </si>
  <si>
    <r>
      <t xml:space="preserve">El traslado de los productos es realizado a través de medios de transporte higiénicos que minimiza su manipulación y los productos observados son puestos en cuarentena.
</t>
    </r>
    <r>
      <rPr>
        <b/>
        <i/>
        <u/>
        <sz val="13"/>
        <rFont val="Arial"/>
        <family val="2"/>
      </rPr>
      <t>CUMPLIMENTO SOLO PARA HOTELES Y APART HOTELES; PARA LOS DEMÁS ESTABLECIMIENTOS ES POTESTATIVO.</t>
    </r>
  </si>
  <si>
    <t>3.2.1.12</t>
  </si>
  <si>
    <t>3.2.1.13</t>
  </si>
  <si>
    <t>El plan de limpieza y desinfección de los  lugares de trabajo está determinado por el servicio de Seguridad y Salud en el Trabajo o el que haga sus veces.</t>
  </si>
  <si>
    <t xml:space="preserve">Los ambientes, instalaciones, mobiliarios, equipos, materiales, entre otros, se encuentran en buenas condiciones de limpieza y desinfección. </t>
  </si>
  <si>
    <t xml:space="preserve">DISPOSICIÓN DE RESIDUOS SÓLIDOS  </t>
  </si>
  <si>
    <t>La disposición de los residuos sólidos generales es realizado en base al Decreto Legislativo N° 1278, “Ley de Gestión Integral de Residuos Sólidos” y la R.M-099-2020-MINAM.</t>
  </si>
  <si>
    <t>SERVICIOS HIGIÉNICOS Y VESTUARIOS</t>
  </si>
  <si>
    <t>Las instalaciones y accesorios de los servicios higiénicos, duchas y vestuarios se mantienen en buenas condiciones de higiene y operatividad.</t>
  </si>
  <si>
    <r>
      <t xml:space="preserve">Los servicios higiénicos y duchas comunes cuentan con solución desinfectante y está a libre disposición de los huéspedes. 
</t>
    </r>
    <r>
      <rPr>
        <b/>
        <i/>
        <u/>
        <sz val="13"/>
        <rFont val="Arial"/>
        <family val="2"/>
      </rPr>
      <t>APLICABLE PARA ALBERGUES, HC Y ENCNCCDJ.</t>
    </r>
  </si>
  <si>
    <t>Utilizan el medio de comunicación eficiente ante un reporte de cuadro clínico correspondiente a la COVID-19 que minimiza el riesgo de contagio.</t>
  </si>
  <si>
    <t>Cuentan con registros de evaluación del personal sospechoso que presenta sintomatología de la COVID-19.</t>
  </si>
  <si>
    <t xml:space="preserve">El personal interno y externo que labora en el establecimiento de hospedaje, conoce y aplica las medidas preventivas sanitarias de acuerdo al puesto de trabajo y nivel de riesgo. </t>
  </si>
  <si>
    <t>SENSIBILIZACIÓN Y CAPACITACIÓN (PERSONAL Y/O CLIENTES)</t>
  </si>
  <si>
    <t>Elaboran e implementan carteles o avisos de sensibilización respecto a la COVID-19.</t>
  </si>
  <si>
    <t>3.4.3</t>
  </si>
  <si>
    <t>CLIENTES</t>
  </si>
  <si>
    <t>Cumplen con las medidas preventivas sanitarias de acuerdo al protocolo establecido.</t>
  </si>
  <si>
    <t>3.6.2</t>
  </si>
  <si>
    <t>3.6.3</t>
  </si>
  <si>
    <t xml:space="preserve">Optan por medios de pago virtuales u otros medios que minimizan el contagio del Sars-Cov2.                                                                                     </t>
  </si>
  <si>
    <r>
      <t xml:space="preserve">Los menajes y superficies de la cocina se mantienen en buenas condiciones de higiene y las áreas de cocina presentan medios que permiten cumplir el distanciamiento físico. 
</t>
    </r>
    <r>
      <rPr>
        <b/>
        <i/>
        <u/>
        <sz val="13"/>
        <rFont val="Arial"/>
        <family val="2"/>
      </rPr>
      <t>APLICABLE SOLO PARA ALBERGUES.</t>
    </r>
  </si>
  <si>
    <t>3.7.4</t>
  </si>
  <si>
    <t>3.7.5</t>
  </si>
  <si>
    <t>Realizan la recepción y saludo de los huéspedes respetando el distanciamiento físico, verifican el uso correcto de la mascarilla y designan al huésped a realizar las primeras medidas de prevención sanitaria.</t>
  </si>
  <si>
    <t>3.7.6</t>
  </si>
  <si>
    <t xml:space="preserve">Las maletas, equipajes u otros accesorios de los huéspedes son desinfectados a su ingreso. </t>
  </si>
  <si>
    <t>3.7.7</t>
  </si>
  <si>
    <t xml:space="preserve">El registro de datos es realizado a través de medios que eviten el contacto directo entre el responsable del ckeck in y el huésped. </t>
  </si>
  <si>
    <t>3.7.8</t>
  </si>
  <si>
    <t>3.7.9</t>
  </si>
  <si>
    <t xml:space="preserve">El responsable de realizar la limpieza de las habitaciones cuenta con los insumos y materiales necesarios para su actividad, y toma conocimiento de algún antecedente y/o sospecha de contagio de la COVID-19 del huésped que se alojó en la habitación. </t>
  </si>
  <si>
    <t>3.7.10</t>
  </si>
  <si>
    <t>3.7.11</t>
  </si>
  <si>
    <t>Se aplican las buenas  prácticas de lavado y almacén de ropa de las habitaciones, huéspedes y trabajadores.</t>
  </si>
  <si>
    <r>
      <t xml:space="preserve">El servicio de lavandería externa cumple con las medidas preventivas sanitarias.
</t>
    </r>
    <r>
      <rPr>
        <b/>
        <i/>
        <u/>
        <sz val="13"/>
        <rFont val="Arial"/>
        <family val="2"/>
      </rPr>
      <t>APLICA A ESTABLECIMIENTOS QUE SOLICITAN LAVANDERÍA EXTERNA.</t>
    </r>
  </si>
  <si>
    <t>Se ha definido las responsabilidades del servicio de seguridad y salud de los trabajadores.</t>
  </si>
  <si>
    <r>
      <t>Los proveedores cuentan con la autorización de reanudación de actividades económicas y cumplen con los protocolos sectoriales ante el</t>
    </r>
    <r>
      <rPr>
        <b/>
        <sz val="13"/>
        <rFont val="Arial"/>
        <family val="2"/>
      </rPr>
      <t xml:space="preserve"> </t>
    </r>
    <r>
      <rPr>
        <sz val="13"/>
        <rFont val="Arial"/>
        <family val="2"/>
      </rPr>
      <t xml:space="preserve">COVID-19.   
</t>
    </r>
  </si>
  <si>
    <t>Los equipos de protección personal para los trabajadores (internos y externos) están basados de acuerdo al tipo de trabajo y nivel de riesgo y se encuentran a su disposición.</t>
  </si>
  <si>
    <t xml:space="preserve">
Los ambientes del establecimiento de hospedaje minimizan el uso de elementos decorativos, el uso de folleterías y medios físicos de entretenimiento.
</t>
  </si>
  <si>
    <r>
      <t xml:space="preserve">Las instalaciones del jardín se mantienen en buenas condiciones de saneamiento e higiene, su acceso es de acuerdo a su disponibilidad y los usuarios mantienen buenos hábitos sanitarios.
</t>
    </r>
    <r>
      <rPr>
        <b/>
        <i/>
        <u/>
        <sz val="13"/>
        <rFont val="Arial"/>
        <family val="2"/>
      </rPr>
      <t>CUMPLIMENTO PARA ESTABLECIMIENTOS DE HOSPEDAJE QUE CUENTAN CON JARDINES.</t>
    </r>
    <r>
      <rPr>
        <sz val="13"/>
        <rFont val="Arial"/>
        <family val="2"/>
      </rPr>
      <t xml:space="preserve">
</t>
    </r>
  </si>
  <si>
    <r>
      <t xml:space="preserve">El ambiente o espacio destinado a la custodia de las pertenencias de los huéspedes es higienizado y  las maletas son desinfectadas antes de su resguardo. 
</t>
    </r>
    <r>
      <rPr>
        <b/>
        <i/>
        <u/>
        <sz val="13"/>
        <rFont val="Arial"/>
        <family val="2"/>
      </rPr>
      <t>PARA ALBERGUES SU CUMPLIMENTO ES POTESTATIVO.</t>
    </r>
  </si>
  <si>
    <t>Cuenta con un mecanismo de registro de asistencia del personal que previene el contagio de la COVID-19.</t>
  </si>
  <si>
    <r>
      <t xml:space="preserve">Cuentan con roperos exclusivos para cada huésped, en buenas condiciones de funcionamiento y tachos con su respectiva tapa y bolsa en cada habitación, para el guardado de la lencería sucia. 
</t>
    </r>
    <r>
      <rPr>
        <b/>
        <i/>
        <u/>
        <sz val="13"/>
        <rFont val="Arial"/>
        <family val="2"/>
      </rPr>
      <t>CUMPLIMENTO SOLO PARA ALBERGUES.</t>
    </r>
  </si>
  <si>
    <r>
      <t xml:space="preserve">Cumplen con el protocolo sanitario de operación ante la COVID-19 para restaurantes y afines en la modalidad de atención en salón y el programa de higiene y saneamiento de acuerdo a la R.M. 822-2018/MINSA “Norma Sanitaria para restaurantes y servicios afines”
</t>
    </r>
    <r>
      <rPr>
        <b/>
        <i/>
        <u/>
        <sz val="13"/>
        <rFont val="Arial"/>
        <family val="2"/>
      </rPr>
      <t>CUMPLIMIENTO PARA TODOS LOS ESTABLECIMIENTOS QUE OFRECEN SERVICIO DE SALÓN.</t>
    </r>
  </si>
  <si>
    <t>Cuentan con puntos de lavado y/o desinfección de manos, en la cantidad necesaria, con todos los accesorios necesarios, en buenas condiciones de higiene y operatividad.</t>
  </si>
  <si>
    <t>Las áreas del establecimiento cuentan con la cantidad necesaria de tachos debidamente rotulados, con bolsa interior y tapa en vaivén o accionamiento no manual.</t>
  </si>
  <si>
    <t xml:space="preserve">El personal responsable de la disposición final de los residuos sólidos aplica las buenas prácticas de manipulación de residuos y utiliza los EPP adecuados.
</t>
  </si>
  <si>
    <t>Los vestuarios cuentan con divisiones u otros medios que permiten almacenar la indumentaria de trabajo y prendas (ropa, objetos personales, entre otros) de casa de manera separada.</t>
  </si>
  <si>
    <t>Realizan sensibilizaciones y/o capacitaciones respecto a las medidas de prevención ante el COVID-19 de manera periódica.</t>
  </si>
  <si>
    <t xml:space="preserve">Mantienen información documentada que evidencie la ejecución de la sensibilización y capacitación.
</t>
  </si>
  <si>
    <t xml:space="preserve">Durante su permanencia en las instalaciones cumplen con las medidas preventivas sanitarias establecidas por el presente protocolo.
</t>
  </si>
  <si>
    <t xml:space="preserve">Elaboran y dan a conocer los horarios programados a los proveedores y visitantes.
</t>
  </si>
  <si>
    <t>El proceso de higiene de las habitaciones es realizado aplicando las buenas prácticas de limpieza que permite mantener las instalaciones en óptimas condiciones de uso.</t>
  </si>
  <si>
    <r>
      <t xml:space="preserve">Cuentan con almacenes exclusivos para productos comestibles, materiales e insumos de limpieza, entre otros, y su resguardo es de forma separada.
</t>
    </r>
    <r>
      <rPr>
        <b/>
        <i/>
        <u/>
        <sz val="13"/>
        <rFont val="Arial"/>
        <family val="2"/>
      </rPr>
      <t>NO SE APLICA PARA ESTABLECIMIENTO DE HOSPEDAJE QUE NO CUENTEN CON ALMACÉN DE ALIMENTOS.</t>
    </r>
  </si>
  <si>
    <r>
      <t xml:space="preserve">Las playas de estacionamiento se mantienen en buenas condiciones de higiene y operatividad y durante su uso respetan las medidas de prevención sanitaria.
</t>
    </r>
    <r>
      <rPr>
        <b/>
        <i/>
        <u/>
        <sz val="13"/>
        <rFont val="Arial"/>
        <family val="2"/>
      </rPr>
      <t>CUMPLIMIENTO PARA ESTABLECIMIENTOS DE HOSPEDAJE QUE CUENTAN CON PLAYA DE ESTACIONAMIENTO</t>
    </r>
    <r>
      <rPr>
        <sz val="13"/>
        <rFont val="Arial"/>
        <family val="2"/>
      </rPr>
      <t>.</t>
    </r>
  </si>
  <si>
    <r>
      <t xml:space="preserve">Cuentan con lavadero exclusivo para la limpieza y desinfección de las herramientas de limpieza u otros materiales.
</t>
    </r>
    <r>
      <rPr>
        <b/>
        <i/>
        <u/>
        <sz val="13"/>
        <rFont val="Arial"/>
        <family val="2"/>
      </rPr>
      <t>APLICABLE PARA HOTELES Y APART HOTELES</t>
    </r>
    <r>
      <rPr>
        <sz val="13"/>
        <rFont val="Arial"/>
        <family val="2"/>
      </rPr>
      <t>.</t>
    </r>
  </si>
  <si>
    <r>
      <t xml:space="preserve">Cumplen con los buenos hábitos sanitarios durante la convivencia en la habitación.
</t>
    </r>
    <r>
      <rPr>
        <b/>
        <i/>
        <u/>
        <sz val="13"/>
        <rFont val="Arial"/>
        <family val="2"/>
      </rPr>
      <t>APLICABLE SOLO PARA ALBERGUES.</t>
    </r>
  </si>
  <si>
    <r>
      <t xml:space="preserve">La distribución de dos o más camas de una habitación compartida, mantienen la distancia no menor a dos metros (02).
</t>
    </r>
    <r>
      <rPr>
        <b/>
        <i/>
        <u/>
        <sz val="13"/>
        <rFont val="Arial"/>
        <family val="2"/>
      </rPr>
      <t>APLICABLE SOLO PARA ALBERGUES, HC Y ENCNCCDJ.</t>
    </r>
  </si>
  <si>
    <r>
      <t xml:space="preserve">La distribución de los cubículos, cabinas o cápsulas para dormir, respetan el distanciamiento físico o cuentan con barreras físicas.
</t>
    </r>
    <r>
      <rPr>
        <b/>
        <i/>
        <u/>
        <sz val="13"/>
        <rFont val="Arial"/>
        <family val="2"/>
      </rPr>
      <t>APLICABLE SOLO PARA ALBERGUES</t>
    </r>
    <r>
      <rPr>
        <sz val="13"/>
        <rFont val="Arial"/>
        <family val="2"/>
      </rPr>
      <t>.</t>
    </r>
  </si>
  <si>
    <r>
      <t xml:space="preserve">Facilitan al huésped ropa de cama limpia debidamente protegida y accesorios necesarios para el guardado de ropa sucia.
</t>
    </r>
    <r>
      <rPr>
        <b/>
        <i/>
        <u/>
        <sz val="13"/>
        <rFont val="Arial"/>
        <family val="2"/>
      </rPr>
      <t>APLICABLE SOLO PARA ALBERGUES</t>
    </r>
    <r>
      <rPr>
        <sz val="13"/>
        <rFont val="Arial"/>
        <family val="2"/>
      </rPr>
      <t>.</t>
    </r>
  </si>
  <si>
    <t xml:space="preserve">Categoría: </t>
  </si>
  <si>
    <t>Correo electrónico de atencipon al cliente</t>
  </si>
  <si>
    <t>Teléfono de reservas o informes:</t>
  </si>
  <si>
    <t xml:space="preserve">Registro
en MINCETUR:        SI  (  )                NO (  )   </t>
  </si>
  <si>
    <t>REPRESENTANTE LEGAL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</si>
</sst>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C0A]d\-mmm\-yy;@"/>
    <numFmt numFmtId="165" formatCode="[$-C0A]d\ &quot;de&quot;\ mmmm\ &quot;de&quot;\ yyyy;@"/>
    <numFmt numFmtId="166" formatCode="[$-409]h:mm\ AM/PM;@"/>
  </numFmts>
  <fonts count="38" x14ac:knownFonts="1">
    <font>
      <sz val="11"/>
      <color theme="1"/>
      <name val="Calibri"/>
      <family val="2"/>
      <scheme val="minor"/>
    </font>
    <font>
      <sz val="13"/>
      <name val="Calibri"/>
      <family val="2"/>
    </font>
    <font>
      <sz val="11"/>
      <color indexed="8"/>
      <name val="Calibri"/>
      <family val="2"/>
    </font>
    <font>
      <sz val="13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u/>
      <sz val="11"/>
      <color theme="10"/>
      <name val="Calibri"/>
      <family val="2"/>
    </font>
    <font>
      <b/>
      <sz val="11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12"/>
      <color indexed="8"/>
      <name val="Arial"/>
      <family val="2"/>
    </font>
    <font>
      <b/>
      <sz val="12"/>
      <color indexed="9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3"/>
      <name val="Calibri"/>
      <family val="2"/>
    </font>
    <font>
      <sz val="13"/>
      <color indexed="8"/>
      <name val="Arial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Arial"/>
      <family val="2"/>
    </font>
    <font>
      <sz val="14"/>
      <name val="Calibri"/>
      <family val="2"/>
    </font>
    <font>
      <sz val="13"/>
      <color theme="0" tint="-0.14999847407452621"/>
      <name val="Arial"/>
      <family val="2"/>
    </font>
    <font>
      <b/>
      <sz val="13"/>
      <color rgb="FFFF0000"/>
      <name val="Arial"/>
      <family val="2"/>
    </font>
    <font>
      <b/>
      <i/>
      <u/>
      <sz val="13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sz val="16"/>
      <name val="Arial"/>
      <family val="2"/>
    </font>
    <font>
      <b/>
      <sz val="16"/>
      <color indexed="8"/>
      <name val="Arial"/>
      <family val="2"/>
    </font>
    <font>
      <b/>
      <i/>
      <sz val="16"/>
      <color rgb="FFC00000"/>
      <name val="Arial"/>
      <family val="2"/>
    </font>
    <font>
      <sz val="16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9" fillId="0" borderId="0"/>
  </cellStyleXfs>
  <cellXfs count="191">
    <xf numFmtId="0" fontId="0" fillId="0" borderId="0" xfId="0"/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3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7" fillId="3" borderId="7" xfId="0" applyFont="1" applyFill="1" applyBorder="1"/>
    <xf numFmtId="0" fontId="7" fillId="3" borderId="8" xfId="0" applyFont="1" applyFill="1" applyBorder="1"/>
    <xf numFmtId="0" fontId="7" fillId="3" borderId="0" xfId="0" applyFont="1" applyFill="1" applyAlignment="1">
      <alignment vertical="center" wrapText="1"/>
    </xf>
    <xf numFmtId="0" fontId="3" fillId="3" borderId="0" xfId="0" applyFont="1" applyFill="1" applyAlignment="1" applyProtection="1">
      <alignment vertical="center" wrapText="1"/>
      <protection locked="0"/>
    </xf>
    <xf numFmtId="0" fontId="6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3" borderId="0" xfId="0" applyFont="1" applyFill="1" applyAlignment="1">
      <alignment vertical="center" wrapText="1"/>
    </xf>
    <xf numFmtId="0" fontId="7" fillId="3" borderId="0" xfId="0" applyFont="1" applyFill="1"/>
    <xf numFmtId="0" fontId="3" fillId="3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14" fillId="2" borderId="20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left" vertical="center" wrapText="1"/>
    </xf>
    <xf numFmtId="1" fontId="12" fillId="5" borderId="20" xfId="0" applyNumberFormat="1" applyFont="1" applyFill="1" applyBorder="1" applyAlignment="1">
      <alignment horizontal="center" vertical="center" wrapText="1"/>
    </xf>
    <xf numFmtId="1" fontId="12" fillId="5" borderId="11" xfId="0" applyNumberFormat="1" applyFont="1" applyFill="1" applyBorder="1" applyAlignment="1">
      <alignment horizontal="center" vertical="center" wrapText="1"/>
    </xf>
    <xf numFmtId="9" fontId="12" fillId="5" borderId="21" xfId="0" applyNumberFormat="1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left" vertical="center" wrapText="1"/>
    </xf>
    <xf numFmtId="1" fontId="12" fillId="5" borderId="22" xfId="0" applyNumberFormat="1" applyFont="1" applyFill="1" applyBorder="1" applyAlignment="1">
      <alignment horizontal="center" vertical="center" wrapText="1"/>
    </xf>
    <xf numFmtId="1" fontId="12" fillId="4" borderId="16" xfId="0" applyNumberFormat="1" applyFont="1" applyFill="1" applyBorder="1" applyAlignment="1">
      <alignment horizontal="center" vertical="center" wrapText="1"/>
    </xf>
    <xf numFmtId="1" fontId="12" fillId="4" borderId="12" xfId="0" applyNumberFormat="1" applyFont="1" applyFill="1" applyBorder="1" applyAlignment="1">
      <alignment horizontal="center" vertical="center" wrapText="1"/>
    </xf>
    <xf numFmtId="9" fontId="12" fillId="4" borderId="17" xfId="0" applyNumberFormat="1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justify" vertical="center" wrapText="1"/>
    </xf>
    <xf numFmtId="0" fontId="17" fillId="3" borderId="0" xfId="0" applyFont="1" applyFill="1" applyAlignment="1">
      <alignment vertical="center" wrapText="1"/>
    </xf>
    <xf numFmtId="0" fontId="18" fillId="3" borderId="0" xfId="0" applyFont="1" applyFill="1" applyAlignment="1">
      <alignment vertical="center" wrapText="1"/>
    </xf>
    <xf numFmtId="0" fontId="18" fillId="3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25" fillId="6" borderId="0" xfId="0" applyFont="1" applyFill="1"/>
    <xf numFmtId="0" fontId="25" fillId="6" borderId="7" xfId="0" applyFont="1" applyFill="1" applyBorder="1"/>
    <xf numFmtId="0" fontId="25" fillId="6" borderId="8" xfId="0" applyFont="1" applyFill="1" applyBorder="1"/>
    <xf numFmtId="0" fontId="25" fillId="6" borderId="10" xfId="0" applyFont="1" applyFill="1" applyBorder="1"/>
    <xf numFmtId="0" fontId="25" fillId="6" borderId="6" xfId="0" applyFont="1" applyFill="1" applyBorder="1"/>
    <xf numFmtId="0" fontId="25" fillId="6" borderId="9" xfId="0" applyFont="1" applyFill="1" applyBorder="1"/>
    <xf numFmtId="0" fontId="7" fillId="3" borderId="10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8" fillId="3" borderId="7" xfId="0" applyFont="1" applyFill="1" applyBorder="1" applyAlignment="1">
      <alignment vertical="center"/>
    </xf>
    <xf numFmtId="0" fontId="18" fillId="3" borderId="0" xfId="0" applyFont="1" applyFill="1" applyAlignment="1">
      <alignment vertical="center"/>
    </xf>
    <xf numFmtId="0" fontId="18" fillId="3" borderId="8" xfId="0" applyFont="1" applyFill="1" applyBorder="1" applyAlignment="1">
      <alignment vertical="center"/>
    </xf>
    <xf numFmtId="0" fontId="17" fillId="3" borderId="6" xfId="0" applyFont="1" applyFill="1" applyBorder="1" applyAlignment="1">
      <alignment vertical="center" wrapText="1"/>
    </xf>
    <xf numFmtId="0" fontId="18" fillId="3" borderId="6" xfId="0" applyFont="1" applyFill="1" applyBorder="1" applyAlignment="1">
      <alignment vertical="center" wrapText="1"/>
    </xf>
    <xf numFmtId="0" fontId="18" fillId="3" borderId="9" xfId="0" applyFont="1" applyFill="1" applyBorder="1" applyAlignment="1">
      <alignment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vertical="center" wrapText="1"/>
    </xf>
    <xf numFmtId="0" fontId="28" fillId="8" borderId="0" xfId="0" applyFont="1" applyFill="1" applyAlignment="1">
      <alignment vertical="center" wrapText="1"/>
    </xf>
    <xf numFmtId="0" fontId="3" fillId="9" borderId="0" xfId="0" applyFont="1" applyFill="1" applyAlignment="1">
      <alignment vertical="center" wrapText="1"/>
    </xf>
    <xf numFmtId="0" fontId="29" fillId="9" borderId="0" xfId="0" applyFont="1" applyFill="1" applyAlignment="1" applyProtection="1">
      <alignment vertical="center" wrapText="1"/>
      <protection locked="0"/>
    </xf>
    <xf numFmtId="0" fontId="29" fillId="9" borderId="0" xfId="0" applyFont="1" applyFill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6" fillId="9" borderId="0" xfId="0" applyFont="1" applyFill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/>
    </xf>
    <xf numFmtId="0" fontId="35" fillId="3" borderId="4" xfId="0" applyFont="1" applyFill="1" applyBorder="1" applyAlignment="1">
      <alignment vertical="center" wrapText="1"/>
    </xf>
    <xf numFmtId="0" fontId="35" fillId="3" borderId="5" xfId="0" applyFont="1" applyFill="1" applyBorder="1" applyAlignment="1">
      <alignment vertical="center" wrapText="1"/>
    </xf>
    <xf numFmtId="0" fontId="32" fillId="0" borderId="1" xfId="0" applyFont="1" applyBorder="1" applyAlignment="1">
      <alignment vertical="center" wrapText="1"/>
    </xf>
    <xf numFmtId="0" fontId="35" fillId="3" borderId="2" xfId="0" applyFont="1" applyFill="1" applyBorder="1" applyAlignment="1">
      <alignment vertical="center" wrapText="1"/>
    </xf>
    <xf numFmtId="0" fontId="37" fillId="2" borderId="1" xfId="0" applyFont="1" applyFill="1" applyBorder="1" applyAlignment="1">
      <alignment vertical="center" wrapText="1"/>
    </xf>
    <xf numFmtId="0" fontId="35" fillId="3" borderId="1" xfId="0" applyFont="1" applyFill="1" applyBorder="1" applyAlignment="1">
      <alignment vertical="center" wrapText="1"/>
    </xf>
    <xf numFmtId="0" fontId="32" fillId="3" borderId="1" xfId="0" applyFont="1" applyFill="1" applyBorder="1" applyAlignment="1">
      <alignment vertical="center" wrapText="1"/>
    </xf>
    <xf numFmtId="0" fontId="35" fillId="3" borderId="1" xfId="0" applyFont="1" applyFill="1" applyBorder="1" applyAlignment="1">
      <alignment horizontal="left" vertical="center" wrapText="1"/>
    </xf>
    <xf numFmtId="0" fontId="32" fillId="3" borderId="2" xfId="0" applyFont="1" applyFill="1" applyBorder="1" applyAlignment="1">
      <alignment vertical="center" wrapText="1"/>
    </xf>
    <xf numFmtId="0" fontId="35" fillId="3" borderId="4" xfId="0" applyFont="1" applyFill="1" applyBorder="1" applyAlignment="1">
      <alignment horizontal="left" vertical="center" wrapText="1"/>
    </xf>
    <xf numFmtId="0" fontId="35" fillId="3" borderId="2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textRotation="90" wrapText="1"/>
    </xf>
    <xf numFmtId="0" fontId="3" fillId="4" borderId="1" xfId="0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28" fillId="3" borderId="0" xfId="0" applyFont="1" applyFill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5" fillId="3" borderId="4" xfId="0" applyFont="1" applyFill="1" applyBorder="1" applyAlignment="1">
      <alignment horizontal="left" vertical="center" wrapText="1"/>
    </xf>
    <xf numFmtId="0" fontId="35" fillId="3" borderId="2" xfId="0" applyFont="1" applyFill="1" applyBorder="1" applyAlignment="1">
      <alignment horizontal="left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 wrapText="1"/>
    </xf>
    <xf numFmtId="0" fontId="36" fillId="3" borderId="2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left" vertical="center" wrapText="1"/>
    </xf>
    <xf numFmtId="0" fontId="32" fillId="3" borderId="5" xfId="0" applyFont="1" applyFill="1" applyBorder="1" applyAlignment="1">
      <alignment horizontal="left" vertical="center" wrapText="1"/>
    </xf>
    <xf numFmtId="0" fontId="32" fillId="3" borderId="2" xfId="0" applyFont="1" applyFill="1" applyBorder="1" applyAlignment="1">
      <alignment horizontal="left" vertical="center" wrapText="1"/>
    </xf>
    <xf numFmtId="0" fontId="32" fillId="3" borderId="1" xfId="0" applyFont="1" applyFill="1" applyBorder="1" applyAlignment="1">
      <alignment horizontal="left" vertical="center" wrapText="1"/>
    </xf>
    <xf numFmtId="0" fontId="35" fillId="3" borderId="19" xfId="0" applyFont="1" applyFill="1" applyBorder="1" applyAlignment="1">
      <alignment horizontal="left" vertical="center" wrapText="1"/>
    </xf>
    <xf numFmtId="0" fontId="35" fillId="3" borderId="1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7" fillId="3" borderId="0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left" vertical="center"/>
    </xf>
    <xf numFmtId="166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justify" vertical="center" wrapText="1"/>
      <protection locked="0"/>
    </xf>
    <xf numFmtId="0" fontId="32" fillId="4" borderId="1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justify" vertical="center" wrapText="1"/>
      <protection locked="0"/>
    </xf>
    <xf numFmtId="0" fontId="32" fillId="4" borderId="4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left" vertical="center" wrapText="1"/>
    </xf>
    <xf numFmtId="0" fontId="32" fillId="4" borderId="2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justify" vertical="center" wrapText="1"/>
    </xf>
    <xf numFmtId="0" fontId="7" fillId="3" borderId="0" xfId="0" applyFont="1" applyFill="1" applyAlignment="1">
      <alignment horizontal="center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0" fillId="3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left" vertical="center" wrapText="1"/>
    </xf>
    <xf numFmtId="0" fontId="20" fillId="3" borderId="10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27" fillId="6" borderId="0" xfId="0" applyFont="1" applyFill="1" applyAlignment="1">
      <alignment horizontal="left" vertical="center" wrapText="1"/>
    </xf>
    <xf numFmtId="0" fontId="26" fillId="7" borderId="1" xfId="0" applyFont="1" applyFill="1" applyBorder="1" applyAlignment="1">
      <alignment horizontal="center" vertical="center"/>
    </xf>
    <xf numFmtId="0" fontId="26" fillId="7" borderId="4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center"/>
    </xf>
    <xf numFmtId="0" fontId="26" fillId="7" borderId="2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/>
    </xf>
    <xf numFmtId="0" fontId="26" fillId="7" borderId="3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26" fillId="7" borderId="6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27" fillId="6" borderId="8" xfId="0" applyFont="1" applyFill="1" applyBorder="1" applyAlignment="1">
      <alignment horizontal="left" vertical="center" wrapText="1"/>
    </xf>
  </cellXfs>
  <cellStyles count="6">
    <cellStyle name="Hipervínculo 2" xfId="2"/>
    <cellStyle name="Hipervínculo 3" xfId="3"/>
    <cellStyle name="Hyperlink" xfId="4"/>
    <cellStyle name="Normal" xfId="0" builtinId="0"/>
    <cellStyle name="Normal 2" xfId="5"/>
    <cellStyle name="Porcentual 2" xfId="1"/>
  </cellStyles>
  <dxfs count="0"/>
  <tableStyles count="0" defaultTableStyle="TableStyleMedium9" defaultPivotStyle="PivotStyleLight16"/>
  <colors>
    <mruColors>
      <color rgb="FFFFFF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/>
              <a:t>RESULTADOS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7172065343311214E-2"/>
          <c:y val="0.13923244438828264"/>
          <c:w val="0.94037319029363342"/>
          <c:h val="0.56309071740660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RESULTADOS!$C$7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165575570137587E-17"/>
                  <c:y val="7.6034728619196415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DF4-4D57-AEFA-332CE47CC2F1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629310047050415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DF4-4D57-AEFA-332CE47CC2F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629310047050415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DF4-4D57-AEFA-332CE47CC2F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522771738352776E-3"/>
                  <c:y val="2.46967021346312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DF4-4D57-AEFA-332CE47CC2F1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629310047050415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DF4-4D57-AEFA-332CE47CC2F1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629310047050415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DF4-4D57-AEFA-332CE47CC2F1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"/>
                  <c:y val="4.93934042692622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DF4-4D57-AEFA-332CE47CC2F1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9.324604561100696E-17"/>
                  <c:y val="2.46967021346312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DF4-4D57-AEFA-332CE47CC2F1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5385180535806916E-3"/>
                  <c:y val="6.8542099223570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DF4-4D57-AEFA-332CE47CC2F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RESULTADOS!$B$9:$B$13</c:f>
              <c:strCache>
                <c:ptCount val="5"/>
                <c:pt idx="0">
                  <c:v>RESPONSABILIDADES</c:v>
                </c:pt>
                <c:pt idx="1">
                  <c:v>Se ha definido las responsabilidades del servicio de seguridad y salud de los trabajadores.</c:v>
                </c:pt>
                <c:pt idx="2">
                  <c:v>#¡REF!</c:v>
                </c:pt>
                <c:pt idx="3">
                  <c:v>#¡REF!</c:v>
                </c:pt>
                <c:pt idx="4">
                  <c:v>#¡REF!</c:v>
                </c:pt>
              </c:strCache>
            </c:strRef>
          </c:cat>
          <c:val>
            <c:numRef>
              <c:f>RESULTADOS!$G$9:$G$13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EDF4-4D57-AEFA-332CE47CC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4661232"/>
        <c:axId val="404663192"/>
      </c:barChart>
      <c:catAx>
        <c:axId val="404661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04663192"/>
        <c:crosses val="autoZero"/>
        <c:auto val="1"/>
        <c:lblAlgn val="ctr"/>
        <c:lblOffset val="100"/>
        <c:noMultiLvlLbl val="0"/>
      </c:catAx>
      <c:valAx>
        <c:axId val="404663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04661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1505379</xdr:colOff>
      <xdr:row>0</xdr:row>
      <xdr:rowOff>152853</xdr:rowOff>
    </xdr:from>
    <xdr:to>
      <xdr:col>7</xdr:col>
      <xdr:colOff>3294385</xdr:colOff>
      <xdr:row>0</xdr:row>
      <xdr:rowOff>1010858</xdr:rowOff>
    </xdr:to>
    <xdr:pic>
      <xdr:nvPicPr>
        <xdr:cNvPr id="2" name="9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733" y="152853"/>
          <a:ext cx="1789006" cy="858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96878</xdr:colOff>
      <xdr:row>0</xdr:row>
      <xdr:rowOff>166745</xdr:rowOff>
    </xdr:from>
    <xdr:to>
      <xdr:col>2</xdr:col>
      <xdr:colOff>362205</xdr:colOff>
      <xdr:row>0</xdr:row>
      <xdr:rowOff>762843</xdr:rowOff>
    </xdr:to>
    <xdr:pic>
      <xdr:nvPicPr>
        <xdr:cNvPr id="3" name="8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78" y="166745"/>
          <a:ext cx="2672745" cy="5960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69275</xdr:colOff>
      <xdr:row>14</xdr:row>
      <xdr:rowOff>609607</xdr:rowOff>
    </xdr:from>
    <xdr:to>
      <xdr:col>6</xdr:col>
      <xdr:colOff>1279436</xdr:colOff>
      <xdr:row>34</xdr:row>
      <xdr:rowOff>451124</xdr:rowOff>
    </xdr:to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38488</xdr:colOff>
      <xdr:row>0</xdr:row>
      <xdr:rowOff>80815</xdr:rowOff>
    </xdr:from>
    <xdr:to>
      <xdr:col>6</xdr:col>
      <xdr:colOff>1127608</xdr:colOff>
      <xdr:row>0</xdr:row>
      <xdr:rowOff>938820</xdr:rowOff>
    </xdr:to>
    <xdr:pic>
      <xdr:nvPicPr>
        <xdr:cNvPr id="3" name="9 Imagen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3124" y="80815"/>
          <a:ext cx="2497666" cy="858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230912</xdr:colOff>
      <xdr:row>0</xdr:row>
      <xdr:rowOff>281213</xdr:rowOff>
    </xdr:from>
    <xdr:to>
      <xdr:col>1</xdr:col>
      <xdr:colOff>2612218</xdr:colOff>
      <xdr:row>0</xdr:row>
      <xdr:rowOff>877311</xdr:rowOff>
    </xdr:to>
    <xdr:pic>
      <xdr:nvPicPr>
        <xdr:cNvPr id="4" name="8 Imagen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912" y="281213"/>
          <a:ext cx="2773851" cy="5960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264584</xdr:colOff>
      <xdr:row>0</xdr:row>
      <xdr:rowOff>74083</xdr:rowOff>
    </xdr:from>
    <xdr:to>
      <xdr:col>9</xdr:col>
      <xdr:colOff>836083</xdr:colOff>
      <xdr:row>0</xdr:row>
      <xdr:rowOff>932088</xdr:rowOff>
    </xdr:to>
    <xdr:pic>
      <xdr:nvPicPr>
        <xdr:cNvPr id="2" name="9 Image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4417" y="74083"/>
          <a:ext cx="2497666" cy="858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196549</xdr:rowOff>
    </xdr:from>
    <xdr:to>
      <xdr:col>2</xdr:col>
      <xdr:colOff>276184</xdr:colOff>
      <xdr:row>0</xdr:row>
      <xdr:rowOff>792647</xdr:rowOff>
    </xdr:to>
    <xdr:pic>
      <xdr:nvPicPr>
        <xdr:cNvPr id="3" name="8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549"/>
          <a:ext cx="2773851" cy="5960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NB100"/>
  <sheetViews>
    <sheetView tabSelected="1" view="pageBreakPreview" topLeftCell="A16" zoomScale="62" zoomScaleNormal="70" zoomScaleSheetLayoutView="62" zoomScalePageLayoutView="10" workbookViewId="0">
      <selection activeCell="A24" sqref="A24"/>
    </sheetView>
  </sheetViews>
  <sheetFormatPr baseColWidth="10" defaultColWidth="11.42578125" defaultRowHeight="47.25" customHeight="1" x14ac:dyDescent="0.25"/>
  <cols>
    <col min="1" max="1" width="11.42578125" style="1" customWidth="1"/>
    <col min="2" max="2" width="24.7109375" style="1" customWidth="1"/>
    <col min="3" max="3" width="49.7109375" style="2" customWidth="1"/>
    <col min="4" max="4" width="18.140625" style="1" customWidth="1"/>
    <col min="5" max="5" width="18.140625" style="1" hidden="1" customWidth="1"/>
    <col min="6" max="6" width="30.42578125" style="1" customWidth="1"/>
    <col min="7" max="7" width="20.85546875" style="1" customWidth="1"/>
    <col min="8" max="8" width="54.7109375" style="1" customWidth="1"/>
    <col min="9" max="9" width="25.42578125" style="2" hidden="1" customWidth="1"/>
    <col min="10" max="10" width="5.28515625" style="2" hidden="1" customWidth="1"/>
    <col min="11" max="11" width="33.28515625" style="2" hidden="1" customWidth="1"/>
    <col min="12" max="12" width="11.42578125" style="2" hidden="1" customWidth="1"/>
    <col min="13" max="17" width="11.42578125" style="2" customWidth="1"/>
    <col min="18" max="16384" width="11.42578125" style="2"/>
  </cols>
  <sheetData>
    <row r="1" spans="1:65" ht="94.9" customHeight="1" x14ac:dyDescent="0.25"/>
    <row r="2" spans="1:65" s="74" customFormat="1" ht="36" customHeight="1" x14ac:dyDescent="0.25">
      <c r="A2" s="131" t="s">
        <v>102</v>
      </c>
      <c r="B2" s="132"/>
      <c r="C2" s="132"/>
      <c r="D2" s="132"/>
      <c r="E2" s="132"/>
      <c r="F2" s="132"/>
      <c r="G2" s="132"/>
      <c r="H2" s="132"/>
    </row>
    <row r="3" spans="1:65" s="69" customFormat="1" ht="51.75" customHeight="1" x14ac:dyDescent="0.25">
      <c r="A3" s="142" t="s">
        <v>100</v>
      </c>
      <c r="B3" s="142"/>
      <c r="C3" s="142"/>
      <c r="D3" s="142"/>
      <c r="E3" s="142"/>
      <c r="F3" s="142"/>
      <c r="G3" s="142"/>
      <c r="H3" s="142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</row>
    <row r="4" spans="1:65" s="69" customFormat="1" ht="36" customHeight="1" x14ac:dyDescent="0.25">
      <c r="A4" s="139" t="s">
        <v>1</v>
      </c>
      <c r="B4" s="140"/>
      <c r="C4" s="140"/>
      <c r="D4" s="140"/>
      <c r="E4" s="140"/>
      <c r="F4" s="140"/>
      <c r="G4" s="140"/>
      <c r="H4" s="141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</row>
    <row r="5" spans="1:65" s="69" customFormat="1" ht="39" customHeight="1" x14ac:dyDescent="0.25">
      <c r="A5" s="109" t="s">
        <v>48</v>
      </c>
      <c r="B5" s="110"/>
      <c r="C5" s="80"/>
      <c r="D5" s="81"/>
      <c r="E5" s="81"/>
      <c r="F5" s="82" t="s">
        <v>47</v>
      </c>
      <c r="G5" s="81"/>
      <c r="H5" s="83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</row>
    <row r="6" spans="1:65" s="69" customFormat="1" ht="33" customHeight="1" x14ac:dyDescent="0.25">
      <c r="A6" s="109" t="s">
        <v>49</v>
      </c>
      <c r="B6" s="110"/>
      <c r="C6" s="111"/>
      <c r="D6" s="112"/>
      <c r="E6" s="112"/>
      <c r="F6" s="112"/>
      <c r="G6" s="112"/>
      <c r="H6" s="113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</row>
    <row r="7" spans="1:65" s="69" customFormat="1" ht="36" customHeight="1" x14ac:dyDescent="0.25">
      <c r="A7" s="109" t="s">
        <v>50</v>
      </c>
      <c r="B7" s="110"/>
      <c r="C7" s="114"/>
      <c r="D7" s="115"/>
      <c r="E7" s="84"/>
      <c r="F7" s="85" t="s">
        <v>51</v>
      </c>
      <c r="G7" s="114"/>
      <c r="H7" s="115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</row>
    <row r="8" spans="1:65" s="69" customFormat="1" ht="36" customHeight="1" x14ac:dyDescent="0.25">
      <c r="A8" s="109" t="s">
        <v>52</v>
      </c>
      <c r="B8" s="110"/>
      <c r="C8" s="114"/>
      <c r="D8" s="115"/>
      <c r="E8" s="84"/>
      <c r="F8" s="85" t="s">
        <v>53</v>
      </c>
      <c r="G8" s="114"/>
      <c r="H8" s="115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</row>
    <row r="9" spans="1:65" s="69" customFormat="1" ht="69.75" customHeight="1" x14ac:dyDescent="0.25">
      <c r="A9" s="118" t="s">
        <v>187</v>
      </c>
      <c r="B9" s="120"/>
      <c r="C9" s="116"/>
      <c r="D9" s="117"/>
      <c r="E9" s="84"/>
      <c r="F9" s="86" t="s">
        <v>188</v>
      </c>
      <c r="G9" s="116"/>
      <c r="H9" s="11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</row>
    <row r="10" spans="1:65" s="69" customFormat="1" ht="36" customHeight="1" x14ac:dyDescent="0.25">
      <c r="A10" s="118" t="s">
        <v>54</v>
      </c>
      <c r="B10" s="120"/>
      <c r="C10" s="116"/>
      <c r="D10" s="117"/>
      <c r="E10" s="84"/>
      <c r="F10" s="86" t="s">
        <v>55</v>
      </c>
      <c r="G10" s="116"/>
      <c r="H10" s="11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</row>
    <row r="11" spans="1:65" s="69" customFormat="1" ht="42" customHeight="1" x14ac:dyDescent="0.25">
      <c r="A11" s="118" t="s">
        <v>56</v>
      </c>
      <c r="B11" s="120"/>
      <c r="C11" s="116"/>
      <c r="D11" s="117"/>
      <c r="E11" s="84"/>
      <c r="F11" s="118" t="s">
        <v>189</v>
      </c>
      <c r="G11" s="119"/>
      <c r="H11" s="120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</row>
    <row r="12" spans="1:65" s="69" customFormat="1" ht="30.75" customHeight="1" x14ac:dyDescent="0.25">
      <c r="A12" s="121" t="s">
        <v>103</v>
      </c>
      <c r="B12" s="121"/>
      <c r="C12" s="109"/>
      <c r="D12" s="110"/>
      <c r="E12" s="84"/>
      <c r="F12" s="122" t="s">
        <v>105</v>
      </c>
      <c r="G12" s="87" t="s">
        <v>106</v>
      </c>
      <c r="H12" s="88"/>
      <c r="L12" s="70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</row>
    <row r="13" spans="1:65" s="69" customFormat="1" ht="33" customHeight="1" x14ac:dyDescent="0.25">
      <c r="A13" s="121" t="s">
        <v>104</v>
      </c>
      <c r="B13" s="121"/>
      <c r="C13" s="89"/>
      <c r="D13" s="90"/>
      <c r="E13" s="84"/>
      <c r="F13" s="123"/>
      <c r="G13" s="87" t="s">
        <v>107</v>
      </c>
      <c r="H13" s="91"/>
      <c r="L13" s="70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</row>
    <row r="14" spans="1:65" s="69" customFormat="1" ht="39" customHeight="1" x14ac:dyDescent="0.25">
      <c r="A14" s="121" t="s">
        <v>108</v>
      </c>
      <c r="B14" s="121"/>
      <c r="C14" s="109"/>
      <c r="D14" s="110"/>
      <c r="E14" s="84"/>
      <c r="F14" s="86" t="s">
        <v>186</v>
      </c>
      <c r="G14" s="116"/>
      <c r="H14" s="11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</row>
    <row r="15" spans="1:65" s="5" customFormat="1" ht="55.5" customHeight="1" x14ac:dyDescent="0.25">
      <c r="A15" s="135" t="s">
        <v>101</v>
      </c>
      <c r="B15" s="136"/>
      <c r="C15" s="136"/>
      <c r="D15" s="136"/>
      <c r="E15" s="136"/>
      <c r="F15" s="136"/>
      <c r="G15" s="136"/>
      <c r="H15" s="137"/>
      <c r="I15" s="6"/>
      <c r="J15" s="7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</row>
    <row r="16" spans="1:65" s="15" customFormat="1" ht="72" customHeight="1" x14ac:dyDescent="0.25">
      <c r="A16" s="105" t="s">
        <v>0</v>
      </c>
      <c r="B16" s="105"/>
      <c r="C16" s="105"/>
      <c r="D16" s="92" t="s">
        <v>14</v>
      </c>
      <c r="E16" s="92" t="s">
        <v>10</v>
      </c>
      <c r="F16" s="105" t="s">
        <v>45</v>
      </c>
      <c r="G16" s="105"/>
      <c r="H16" s="105"/>
      <c r="I16" s="143"/>
      <c r="J16" s="143"/>
      <c r="K16" s="143"/>
      <c r="L16" s="13"/>
    </row>
    <row r="17" spans="1:65 1042:1042" s="15" customFormat="1" ht="33.75" customHeight="1" x14ac:dyDescent="0.25">
      <c r="A17" s="93">
        <v>1</v>
      </c>
      <c r="B17" s="105" t="s">
        <v>15</v>
      </c>
      <c r="C17" s="105"/>
      <c r="D17" s="94"/>
      <c r="E17" s="94"/>
      <c r="F17" s="105"/>
      <c r="G17" s="105"/>
      <c r="H17" s="105"/>
      <c r="I17" s="143"/>
      <c r="J17" s="143"/>
      <c r="K17" s="143"/>
      <c r="L17" s="16"/>
      <c r="ANB17" s="72" t="s">
        <v>11</v>
      </c>
    </row>
    <row r="18" spans="1:65 1042:1042" s="15" customFormat="1" ht="49.5" customHeight="1" x14ac:dyDescent="0.25">
      <c r="A18" s="76">
        <v>1.1000000000000001</v>
      </c>
      <c r="B18" s="133" t="s">
        <v>57</v>
      </c>
      <c r="C18" s="134"/>
      <c r="D18" s="76"/>
      <c r="E18" s="76" t="str">
        <f>IF(D18="SI",1,IF(D18="NO",0,IF(D18="NA",1,"ERROR")))</f>
        <v>ERROR</v>
      </c>
      <c r="F18" s="103"/>
      <c r="G18" s="103"/>
      <c r="H18" s="103"/>
      <c r="K18" s="14"/>
      <c r="L18" s="14"/>
      <c r="ANB18" s="72" t="s">
        <v>12</v>
      </c>
    </row>
    <row r="19" spans="1:65 1042:1042" s="15" customFormat="1" ht="57" customHeight="1" x14ac:dyDescent="0.25">
      <c r="A19" s="76">
        <v>1.2</v>
      </c>
      <c r="B19" s="133" t="s">
        <v>58</v>
      </c>
      <c r="C19" s="134"/>
      <c r="D19" s="76"/>
      <c r="E19" s="76" t="str">
        <f>IF(D19="SI",1,IF(D19="NO",0,IF(D19="NA",1,"ERROR")))</f>
        <v>ERROR</v>
      </c>
      <c r="F19" s="138"/>
      <c r="G19" s="138"/>
      <c r="H19" s="138"/>
      <c r="K19" s="14"/>
      <c r="L19" s="14"/>
      <c r="ANB19" s="73" t="s">
        <v>13</v>
      </c>
    </row>
    <row r="20" spans="1:65 1042:1042" s="75" customFormat="1" ht="45" customHeight="1" x14ac:dyDescent="0.25">
      <c r="A20" s="76">
        <v>1.3</v>
      </c>
      <c r="B20" s="133" t="s">
        <v>161</v>
      </c>
      <c r="C20" s="134"/>
      <c r="D20" s="76"/>
      <c r="E20" s="78"/>
      <c r="F20" s="104"/>
      <c r="G20" s="104"/>
      <c r="H20" s="104"/>
      <c r="K20" s="71"/>
      <c r="L20" s="71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</row>
    <row r="21" spans="1:65 1042:1042" s="15" customFormat="1" ht="42" customHeight="1" x14ac:dyDescent="0.25">
      <c r="A21" s="93">
        <v>2</v>
      </c>
      <c r="B21" s="105" t="s">
        <v>16</v>
      </c>
      <c r="C21" s="105"/>
      <c r="D21" s="95"/>
      <c r="E21" s="95" t="str">
        <f>IF(D21="SI",1,IF(D21="NO",0,IF(D21="NA",1,"ERROR")))</f>
        <v>ERROR</v>
      </c>
      <c r="F21" s="130"/>
      <c r="G21" s="130"/>
      <c r="H21" s="130"/>
      <c r="J21" s="144"/>
      <c r="K21" s="144"/>
      <c r="L21" s="144"/>
    </row>
    <row r="22" spans="1:65 1042:1042" s="15" customFormat="1" ht="55.5" customHeight="1" x14ac:dyDescent="0.25">
      <c r="A22" s="76">
        <v>2.1</v>
      </c>
      <c r="B22" s="101" t="s">
        <v>109</v>
      </c>
      <c r="C22" s="102"/>
      <c r="D22" s="76"/>
      <c r="E22" s="76" t="str">
        <f t="shared" ref="E22:E32" si="0">IF(D22="SI",1,IF(D22="NO",0,IF(D22="NA",1,"ERROR")))</f>
        <v>ERROR</v>
      </c>
      <c r="F22" s="138"/>
      <c r="G22" s="138"/>
      <c r="H22" s="138"/>
      <c r="J22" s="144"/>
      <c r="K22" s="144"/>
      <c r="L22" s="144"/>
    </row>
    <row r="23" spans="1:65 1042:1042" s="15" customFormat="1" ht="63.6" customHeight="1" x14ac:dyDescent="0.25">
      <c r="A23" s="76">
        <v>2.2000000000000002</v>
      </c>
      <c r="B23" s="101" t="s">
        <v>110</v>
      </c>
      <c r="C23" s="102"/>
      <c r="D23" s="76"/>
      <c r="E23" s="76" t="str">
        <f t="shared" si="0"/>
        <v>ERROR</v>
      </c>
      <c r="F23" s="138"/>
      <c r="G23" s="138"/>
      <c r="H23" s="138"/>
      <c r="J23" s="144"/>
      <c r="K23" s="144"/>
      <c r="L23" s="144"/>
    </row>
    <row r="24" spans="1:65 1042:1042" s="15" customFormat="1" ht="42.75" customHeight="1" x14ac:dyDescent="0.25">
      <c r="A24" s="76">
        <v>2.2999999999999998</v>
      </c>
      <c r="B24" s="101" t="s">
        <v>111</v>
      </c>
      <c r="C24" s="102"/>
      <c r="D24" s="76"/>
      <c r="E24" s="76" t="str">
        <f t="shared" si="0"/>
        <v>ERROR</v>
      </c>
      <c r="F24" s="138"/>
      <c r="G24" s="138"/>
      <c r="H24" s="138"/>
      <c r="J24" s="144"/>
      <c r="K24" s="144"/>
      <c r="L24" s="144"/>
    </row>
    <row r="25" spans="1:65 1042:1042" s="15" customFormat="1" ht="52.5" customHeight="1" x14ac:dyDescent="0.25">
      <c r="A25" s="76">
        <v>2.5</v>
      </c>
      <c r="B25" s="101" t="s">
        <v>112</v>
      </c>
      <c r="C25" s="102"/>
      <c r="D25" s="76"/>
      <c r="E25" s="76" t="str">
        <f t="shared" si="0"/>
        <v>ERROR</v>
      </c>
      <c r="F25" s="138"/>
      <c r="G25" s="138"/>
      <c r="H25" s="138"/>
      <c r="J25" s="17"/>
      <c r="K25" s="17"/>
      <c r="L25" s="17"/>
    </row>
    <row r="26" spans="1:65 1042:1042" s="15" customFormat="1" ht="74.25" customHeight="1" x14ac:dyDescent="0.25">
      <c r="A26" s="76">
        <v>2.6</v>
      </c>
      <c r="B26" s="106" t="s">
        <v>113</v>
      </c>
      <c r="C26" s="107"/>
      <c r="D26" s="76"/>
      <c r="E26" s="76" t="str">
        <f t="shared" si="0"/>
        <v>ERROR</v>
      </c>
      <c r="F26" s="138"/>
      <c r="G26" s="138"/>
      <c r="H26" s="138"/>
      <c r="J26" s="17"/>
      <c r="K26" s="17"/>
      <c r="L26" s="17"/>
    </row>
    <row r="27" spans="1:65 1042:1042" s="15" customFormat="1" ht="64.5" customHeight="1" x14ac:dyDescent="0.25">
      <c r="A27" s="76">
        <v>2.7</v>
      </c>
      <c r="B27" s="101" t="s">
        <v>114</v>
      </c>
      <c r="C27" s="102"/>
      <c r="D27" s="76"/>
      <c r="E27" s="76" t="str">
        <f t="shared" si="0"/>
        <v>ERROR</v>
      </c>
      <c r="F27" s="138"/>
      <c r="G27" s="138"/>
      <c r="H27" s="138"/>
      <c r="J27" s="144"/>
      <c r="K27" s="144"/>
      <c r="L27" s="144"/>
    </row>
    <row r="28" spans="1:65 1042:1042" s="15" customFormat="1" ht="64.150000000000006" customHeight="1" x14ac:dyDescent="0.25">
      <c r="A28" s="76">
        <v>2.8</v>
      </c>
      <c r="B28" s="106" t="s">
        <v>115</v>
      </c>
      <c r="C28" s="107"/>
      <c r="D28" s="76"/>
      <c r="E28" s="76" t="str">
        <f t="shared" si="0"/>
        <v>ERROR</v>
      </c>
      <c r="F28" s="138"/>
      <c r="G28" s="138"/>
      <c r="H28" s="138"/>
      <c r="J28" s="17"/>
      <c r="K28" s="17"/>
      <c r="L28" s="17"/>
    </row>
    <row r="29" spans="1:65 1042:1042" s="15" customFormat="1" ht="64.150000000000006" customHeight="1" x14ac:dyDescent="0.25">
      <c r="A29" s="76">
        <v>2.9</v>
      </c>
      <c r="B29" s="101" t="s">
        <v>162</v>
      </c>
      <c r="C29" s="102"/>
      <c r="D29" s="76"/>
      <c r="E29" s="76" t="str">
        <f t="shared" si="0"/>
        <v>ERROR</v>
      </c>
      <c r="F29" s="138"/>
      <c r="G29" s="138"/>
      <c r="H29" s="138"/>
      <c r="J29" s="17"/>
      <c r="K29" s="17"/>
      <c r="L29" s="17"/>
    </row>
    <row r="30" spans="1:65 1042:1042" s="15" customFormat="1" ht="38.25" customHeight="1" x14ac:dyDescent="0.25">
      <c r="A30" s="93">
        <v>3</v>
      </c>
      <c r="B30" s="105" t="s">
        <v>43</v>
      </c>
      <c r="C30" s="105"/>
      <c r="D30" s="95"/>
      <c r="E30" s="95" t="str">
        <f t="shared" si="0"/>
        <v>ERROR</v>
      </c>
      <c r="F30" s="146"/>
      <c r="G30" s="146"/>
      <c r="H30" s="146"/>
      <c r="J30" s="144"/>
      <c r="K30" s="144"/>
      <c r="L30" s="144"/>
    </row>
    <row r="31" spans="1:65 1042:1042" s="15" customFormat="1" ht="36" customHeight="1" x14ac:dyDescent="0.25">
      <c r="A31" s="93">
        <v>3.1</v>
      </c>
      <c r="B31" s="98" t="s">
        <v>116</v>
      </c>
      <c r="C31" s="100"/>
      <c r="D31" s="95"/>
      <c r="E31" s="95" t="str">
        <f t="shared" si="0"/>
        <v>ERROR</v>
      </c>
      <c r="F31" s="130"/>
      <c r="G31" s="130"/>
      <c r="H31" s="130"/>
      <c r="J31" s="144"/>
      <c r="K31" s="144"/>
      <c r="L31" s="144"/>
    </row>
    <row r="32" spans="1:65 1042:1042" s="15" customFormat="1" ht="78" customHeight="1" x14ac:dyDescent="0.25">
      <c r="A32" s="77" t="s">
        <v>59</v>
      </c>
      <c r="B32" s="101" t="s">
        <v>163</v>
      </c>
      <c r="C32" s="102"/>
      <c r="D32" s="76"/>
      <c r="E32" s="76" t="str">
        <f t="shared" si="0"/>
        <v>ERROR</v>
      </c>
      <c r="F32" s="138"/>
      <c r="G32" s="138"/>
      <c r="H32" s="138"/>
      <c r="J32" s="144"/>
      <c r="K32" s="144"/>
      <c r="L32" s="144"/>
    </row>
    <row r="33" spans="1:12" s="15" customFormat="1" ht="80.25" customHeight="1" x14ac:dyDescent="0.25">
      <c r="A33" s="77" t="s">
        <v>60</v>
      </c>
      <c r="B33" s="101" t="s">
        <v>117</v>
      </c>
      <c r="C33" s="102"/>
      <c r="D33" s="76"/>
      <c r="E33" s="78"/>
      <c r="F33" s="145"/>
      <c r="G33" s="145"/>
      <c r="H33" s="145"/>
      <c r="K33" s="16"/>
      <c r="L33" s="16"/>
    </row>
    <row r="34" spans="1:12" s="15" customFormat="1" ht="29.25" customHeight="1" x14ac:dyDescent="0.25">
      <c r="A34" s="93">
        <v>3.2</v>
      </c>
      <c r="B34" s="105" t="s">
        <v>61</v>
      </c>
      <c r="C34" s="105"/>
      <c r="D34" s="93"/>
      <c r="E34" s="96"/>
      <c r="F34" s="124"/>
      <c r="G34" s="124"/>
      <c r="H34" s="124"/>
      <c r="K34" s="16"/>
      <c r="L34" s="16"/>
    </row>
    <row r="35" spans="1:12" s="15" customFormat="1" ht="32.25" customHeight="1" x14ac:dyDescent="0.25">
      <c r="A35" s="93" t="s">
        <v>62</v>
      </c>
      <c r="B35" s="105" t="s">
        <v>118</v>
      </c>
      <c r="C35" s="105"/>
      <c r="D35" s="95"/>
      <c r="E35" s="95" t="str">
        <f>IF(D35="SI",1,IF(D35="NO",0,IF(D35="NA",1,"ERROR")))</f>
        <v>ERROR</v>
      </c>
      <c r="F35" s="130"/>
      <c r="G35" s="130"/>
      <c r="H35" s="130"/>
      <c r="J35" s="144"/>
      <c r="K35" s="144"/>
      <c r="L35" s="144"/>
    </row>
    <row r="36" spans="1:12" s="15" customFormat="1" ht="75" customHeight="1" x14ac:dyDescent="0.25">
      <c r="A36" s="77" t="s">
        <v>63</v>
      </c>
      <c r="B36" s="101" t="s">
        <v>119</v>
      </c>
      <c r="C36" s="102"/>
      <c r="D36" s="76"/>
      <c r="E36" s="76" t="str">
        <f>IF(D36="SI",1,IF(D36="NO",0,IF(D36="NA",1,"ERROR")))</f>
        <v>ERROR</v>
      </c>
      <c r="F36" s="138"/>
      <c r="G36" s="138"/>
      <c r="H36" s="138"/>
      <c r="J36" s="17"/>
      <c r="K36" s="17"/>
      <c r="L36" s="17"/>
    </row>
    <row r="37" spans="1:12" s="15" customFormat="1" ht="75" customHeight="1" x14ac:dyDescent="0.25">
      <c r="A37" s="77" t="s">
        <v>64</v>
      </c>
      <c r="B37" s="101" t="s">
        <v>120</v>
      </c>
      <c r="C37" s="102"/>
      <c r="D37" s="76"/>
      <c r="E37" s="78"/>
      <c r="F37" s="104"/>
      <c r="G37" s="104"/>
      <c r="H37" s="104"/>
      <c r="K37" s="16"/>
      <c r="L37" s="16"/>
    </row>
    <row r="38" spans="1:12" s="15" customFormat="1" ht="59.25" customHeight="1" x14ac:dyDescent="0.25">
      <c r="A38" s="77" t="s">
        <v>65</v>
      </c>
      <c r="B38" s="101" t="s">
        <v>121</v>
      </c>
      <c r="C38" s="102"/>
      <c r="D38" s="76"/>
      <c r="E38" s="78"/>
      <c r="F38" s="104"/>
      <c r="G38" s="104"/>
      <c r="H38" s="104"/>
      <c r="K38" s="16"/>
      <c r="L38" s="16"/>
    </row>
    <row r="39" spans="1:12" s="15" customFormat="1" ht="73.5" customHeight="1" x14ac:dyDescent="0.25">
      <c r="A39" s="77" t="s">
        <v>66</v>
      </c>
      <c r="B39" s="101" t="s">
        <v>122</v>
      </c>
      <c r="C39" s="102"/>
      <c r="D39" s="76"/>
      <c r="E39" s="76" t="str">
        <f>IF(D39="SI",1,IF(D39="NO",0,IF(D39="NA",1,"ERROR")))</f>
        <v>ERROR</v>
      </c>
      <c r="F39" s="138"/>
      <c r="G39" s="138"/>
      <c r="H39" s="138"/>
      <c r="J39" s="17"/>
      <c r="K39" s="17"/>
      <c r="L39" s="17"/>
    </row>
    <row r="40" spans="1:12" s="15" customFormat="1" ht="68.25" customHeight="1" x14ac:dyDescent="0.25">
      <c r="A40" s="77" t="s">
        <v>67</v>
      </c>
      <c r="B40" s="101" t="s">
        <v>164</v>
      </c>
      <c r="C40" s="102"/>
      <c r="D40" s="76"/>
      <c r="E40" s="76" t="str">
        <f t="shared" ref="E40:E78" si="1">IF(D40="SI",1,IF(D40="NO",0,IF(D40="NA",1,"ERROR")))</f>
        <v>ERROR</v>
      </c>
      <c r="F40" s="138"/>
      <c r="G40" s="138"/>
      <c r="H40" s="138"/>
      <c r="J40" s="17"/>
      <c r="K40" s="17"/>
      <c r="L40" s="17"/>
    </row>
    <row r="41" spans="1:12" s="15" customFormat="1" ht="126.75" customHeight="1" x14ac:dyDescent="0.25">
      <c r="A41" s="77" t="s">
        <v>68</v>
      </c>
      <c r="B41" s="101" t="s">
        <v>165</v>
      </c>
      <c r="C41" s="102"/>
      <c r="D41" s="76"/>
      <c r="E41" s="76" t="str">
        <f t="shared" si="1"/>
        <v>ERROR</v>
      </c>
      <c r="F41" s="138"/>
      <c r="G41" s="138"/>
      <c r="H41" s="138"/>
      <c r="J41" s="17"/>
      <c r="K41" s="17"/>
      <c r="L41" s="17"/>
    </row>
    <row r="42" spans="1:12" s="15" customFormat="1" ht="93" customHeight="1" x14ac:dyDescent="0.25">
      <c r="A42" s="77" t="s">
        <v>69</v>
      </c>
      <c r="B42" s="101" t="s">
        <v>166</v>
      </c>
      <c r="C42" s="102"/>
      <c r="D42" s="76"/>
      <c r="E42" s="76" t="str">
        <f t="shared" si="1"/>
        <v>ERROR</v>
      </c>
      <c r="F42" s="138"/>
      <c r="G42" s="138"/>
      <c r="H42" s="138"/>
      <c r="J42" s="17"/>
      <c r="K42" s="17"/>
      <c r="L42" s="17"/>
    </row>
    <row r="43" spans="1:12" s="15" customFormat="1" ht="63.75" customHeight="1" x14ac:dyDescent="0.25">
      <c r="A43" s="76" t="s">
        <v>70</v>
      </c>
      <c r="B43" s="106" t="s">
        <v>167</v>
      </c>
      <c r="C43" s="107"/>
      <c r="D43" s="76"/>
      <c r="E43" s="76" t="str">
        <f t="shared" si="1"/>
        <v>ERROR</v>
      </c>
      <c r="F43" s="138"/>
      <c r="G43" s="138"/>
      <c r="H43" s="138"/>
      <c r="J43" s="17"/>
      <c r="K43" s="17"/>
      <c r="L43" s="17"/>
    </row>
    <row r="44" spans="1:12" s="15" customFormat="1" ht="113.25" customHeight="1" x14ac:dyDescent="0.25">
      <c r="A44" s="77" t="s">
        <v>71</v>
      </c>
      <c r="B44" s="101" t="s">
        <v>168</v>
      </c>
      <c r="C44" s="102"/>
      <c r="D44" s="76"/>
      <c r="E44" s="76" t="str">
        <f t="shared" si="1"/>
        <v>ERROR</v>
      </c>
      <c r="F44" s="138"/>
      <c r="G44" s="138"/>
      <c r="H44" s="138"/>
      <c r="J44" s="17"/>
      <c r="K44" s="17"/>
      <c r="L44" s="17"/>
    </row>
    <row r="45" spans="1:12" s="15" customFormat="1" ht="93" customHeight="1" x14ac:dyDescent="0.25">
      <c r="A45" s="77" t="s">
        <v>123</v>
      </c>
      <c r="B45" s="101" t="s">
        <v>179</v>
      </c>
      <c r="C45" s="102"/>
      <c r="D45" s="76"/>
      <c r="E45" s="76" t="str">
        <f t="shared" si="1"/>
        <v>ERROR</v>
      </c>
      <c r="F45" s="138"/>
      <c r="G45" s="138"/>
      <c r="H45" s="138"/>
      <c r="J45" s="17"/>
      <c r="K45" s="17"/>
      <c r="L45" s="17"/>
    </row>
    <row r="46" spans="1:12" s="15" customFormat="1" ht="135.75" customHeight="1" x14ac:dyDescent="0.25">
      <c r="A46" s="77" t="s">
        <v>124</v>
      </c>
      <c r="B46" s="101" t="s">
        <v>125</v>
      </c>
      <c r="C46" s="102"/>
      <c r="D46" s="76"/>
      <c r="E46" s="76" t="str">
        <f t="shared" si="1"/>
        <v>ERROR</v>
      </c>
      <c r="F46" s="138"/>
      <c r="G46" s="138"/>
      <c r="H46" s="138"/>
      <c r="J46" s="17"/>
      <c r="K46" s="17"/>
      <c r="L46" s="17"/>
    </row>
    <row r="47" spans="1:12" s="15" customFormat="1" ht="102" customHeight="1" x14ac:dyDescent="0.25">
      <c r="A47" s="77" t="s">
        <v>126</v>
      </c>
      <c r="B47" s="101" t="s">
        <v>180</v>
      </c>
      <c r="C47" s="102"/>
      <c r="D47" s="76"/>
      <c r="E47" s="76" t="str">
        <f t="shared" si="1"/>
        <v>ERROR</v>
      </c>
      <c r="F47" s="138"/>
      <c r="G47" s="138"/>
      <c r="H47" s="138"/>
      <c r="J47" s="17"/>
      <c r="K47" s="17"/>
      <c r="L47" s="17"/>
    </row>
    <row r="48" spans="1:12" s="15" customFormat="1" ht="126.75" customHeight="1" x14ac:dyDescent="0.25">
      <c r="A48" s="77" t="s">
        <v>127</v>
      </c>
      <c r="B48" s="101" t="s">
        <v>169</v>
      </c>
      <c r="C48" s="102"/>
      <c r="D48" s="76"/>
      <c r="E48" s="78"/>
      <c r="F48" s="104"/>
      <c r="G48" s="104"/>
      <c r="H48" s="104"/>
      <c r="K48" s="16"/>
      <c r="L48" s="16"/>
    </row>
    <row r="49" spans="1:12" s="15" customFormat="1" ht="36" customHeight="1" x14ac:dyDescent="0.25">
      <c r="A49" s="93" t="s">
        <v>72</v>
      </c>
      <c r="B49" s="105" t="s">
        <v>73</v>
      </c>
      <c r="C49" s="105"/>
      <c r="D49" s="95"/>
      <c r="E49" s="95" t="str">
        <f t="shared" si="1"/>
        <v>ERROR</v>
      </c>
      <c r="F49" s="108"/>
      <c r="G49" s="108"/>
      <c r="H49" s="108"/>
      <c r="J49" s="58"/>
      <c r="K49" s="58"/>
      <c r="L49" s="58"/>
    </row>
    <row r="50" spans="1:12" s="15" customFormat="1" ht="90" customHeight="1" x14ac:dyDescent="0.25">
      <c r="A50" s="77" t="s">
        <v>74</v>
      </c>
      <c r="B50" s="101" t="s">
        <v>170</v>
      </c>
      <c r="C50" s="102"/>
      <c r="D50" s="76"/>
      <c r="E50" s="76" t="str">
        <f t="shared" si="1"/>
        <v>ERROR</v>
      </c>
      <c r="F50" s="103"/>
      <c r="G50" s="103"/>
      <c r="H50" s="103"/>
      <c r="J50" s="58"/>
      <c r="K50" s="58"/>
      <c r="L50" s="58"/>
    </row>
    <row r="51" spans="1:12" s="15" customFormat="1" ht="74.25" customHeight="1" x14ac:dyDescent="0.25">
      <c r="A51" s="77" t="s">
        <v>75</v>
      </c>
      <c r="B51" s="101" t="s">
        <v>128</v>
      </c>
      <c r="C51" s="102"/>
      <c r="D51" s="76"/>
      <c r="E51" s="76" t="str">
        <f t="shared" si="1"/>
        <v>ERROR</v>
      </c>
      <c r="F51" s="103"/>
      <c r="G51" s="103"/>
      <c r="H51" s="103"/>
      <c r="J51" s="58"/>
      <c r="K51" s="58"/>
      <c r="L51" s="58"/>
    </row>
    <row r="52" spans="1:12" s="15" customFormat="1" ht="66.75" customHeight="1" x14ac:dyDescent="0.25">
      <c r="A52" s="77" t="s">
        <v>76</v>
      </c>
      <c r="B52" s="101" t="s">
        <v>129</v>
      </c>
      <c r="C52" s="102"/>
      <c r="D52" s="76"/>
      <c r="E52" s="76" t="str">
        <f t="shared" si="1"/>
        <v>ERROR</v>
      </c>
      <c r="F52" s="103"/>
      <c r="G52" s="103"/>
      <c r="H52" s="103"/>
      <c r="J52" s="58"/>
      <c r="K52" s="58"/>
      <c r="L52" s="58"/>
    </row>
    <row r="53" spans="1:12" s="15" customFormat="1" ht="93.75" customHeight="1" x14ac:dyDescent="0.25">
      <c r="A53" s="77" t="s">
        <v>77</v>
      </c>
      <c r="B53" s="101" t="s">
        <v>181</v>
      </c>
      <c r="C53" s="102"/>
      <c r="D53" s="76"/>
      <c r="E53" s="76" t="str">
        <f t="shared" si="1"/>
        <v>ERROR</v>
      </c>
      <c r="F53" s="103"/>
      <c r="G53" s="103"/>
      <c r="H53" s="103"/>
      <c r="J53" s="58"/>
      <c r="K53" s="58"/>
      <c r="L53" s="58"/>
    </row>
    <row r="54" spans="1:12" s="15" customFormat="1" ht="35.25" customHeight="1" x14ac:dyDescent="0.25">
      <c r="A54" s="93" t="s">
        <v>78</v>
      </c>
      <c r="B54" s="105" t="s">
        <v>130</v>
      </c>
      <c r="C54" s="105"/>
      <c r="D54" s="95"/>
      <c r="E54" s="95" t="str">
        <f t="shared" si="1"/>
        <v>ERROR</v>
      </c>
      <c r="F54" s="108"/>
      <c r="G54" s="108"/>
      <c r="H54" s="108"/>
      <c r="J54" s="58"/>
      <c r="K54" s="58"/>
      <c r="L54" s="58"/>
    </row>
    <row r="55" spans="1:12" s="15" customFormat="1" ht="72" customHeight="1" x14ac:dyDescent="0.25">
      <c r="A55" s="77" t="s">
        <v>79</v>
      </c>
      <c r="B55" s="101" t="s">
        <v>131</v>
      </c>
      <c r="C55" s="102"/>
      <c r="D55" s="76"/>
      <c r="E55" s="76" t="str">
        <f t="shared" si="1"/>
        <v>ERROR</v>
      </c>
      <c r="F55" s="103"/>
      <c r="G55" s="103"/>
      <c r="H55" s="103"/>
      <c r="J55" s="58"/>
      <c r="K55" s="58"/>
      <c r="L55" s="58"/>
    </row>
    <row r="56" spans="1:12" s="15" customFormat="1" ht="70.5" customHeight="1" x14ac:dyDescent="0.25">
      <c r="A56" s="77" t="s">
        <v>80</v>
      </c>
      <c r="B56" s="101" t="s">
        <v>171</v>
      </c>
      <c r="C56" s="102"/>
      <c r="D56" s="76"/>
      <c r="E56" s="76" t="str">
        <f t="shared" si="1"/>
        <v>ERROR</v>
      </c>
      <c r="F56" s="103"/>
      <c r="G56" s="103"/>
      <c r="H56" s="103"/>
      <c r="J56" s="58"/>
      <c r="K56" s="58"/>
      <c r="L56" s="58"/>
    </row>
    <row r="57" spans="1:12" s="15" customFormat="1" ht="73.5" customHeight="1" x14ac:dyDescent="0.25">
      <c r="A57" s="77" t="s">
        <v>81</v>
      </c>
      <c r="B57" s="101" t="s">
        <v>172</v>
      </c>
      <c r="C57" s="102"/>
      <c r="D57" s="76"/>
      <c r="E57" s="78"/>
      <c r="F57" s="104"/>
      <c r="G57" s="104"/>
      <c r="H57" s="104"/>
      <c r="K57" s="16"/>
      <c r="L57" s="16"/>
    </row>
    <row r="58" spans="1:12" s="15" customFormat="1" ht="42" customHeight="1" x14ac:dyDescent="0.25">
      <c r="A58" s="93" t="s">
        <v>82</v>
      </c>
      <c r="B58" s="105" t="s">
        <v>132</v>
      </c>
      <c r="C58" s="149"/>
      <c r="D58" s="95"/>
      <c r="E58" s="95" t="str">
        <f t="shared" si="1"/>
        <v>ERROR</v>
      </c>
      <c r="F58" s="108"/>
      <c r="G58" s="108"/>
      <c r="H58" s="108"/>
      <c r="J58" s="58"/>
      <c r="K58" s="58"/>
      <c r="L58" s="58"/>
    </row>
    <row r="59" spans="1:12" s="15" customFormat="1" ht="64.150000000000006" customHeight="1" x14ac:dyDescent="0.25">
      <c r="A59" s="77" t="s">
        <v>83</v>
      </c>
      <c r="B59" s="101" t="s">
        <v>133</v>
      </c>
      <c r="C59" s="102"/>
      <c r="D59" s="76"/>
      <c r="E59" s="76" t="str">
        <f t="shared" si="1"/>
        <v>ERROR</v>
      </c>
      <c r="F59" s="103"/>
      <c r="G59" s="103"/>
      <c r="H59" s="103"/>
      <c r="J59" s="58"/>
      <c r="K59" s="58"/>
      <c r="L59" s="58"/>
    </row>
    <row r="60" spans="1:12" s="15" customFormat="1" ht="67.5" customHeight="1" x14ac:dyDescent="0.25">
      <c r="A60" s="77" t="s">
        <v>84</v>
      </c>
      <c r="B60" s="101" t="s">
        <v>173</v>
      </c>
      <c r="C60" s="102"/>
      <c r="D60" s="76"/>
      <c r="E60" s="76" t="str">
        <f t="shared" si="1"/>
        <v>ERROR</v>
      </c>
      <c r="F60" s="103"/>
      <c r="G60" s="103"/>
      <c r="H60" s="103"/>
      <c r="J60" s="58"/>
      <c r="K60" s="58"/>
      <c r="L60" s="58"/>
    </row>
    <row r="61" spans="1:12" s="15" customFormat="1" ht="94.5" customHeight="1" x14ac:dyDescent="0.25">
      <c r="A61" s="77" t="s">
        <v>85</v>
      </c>
      <c r="B61" s="101" t="s">
        <v>134</v>
      </c>
      <c r="C61" s="102"/>
      <c r="D61" s="76"/>
      <c r="E61" s="76" t="str">
        <f t="shared" si="1"/>
        <v>ERROR</v>
      </c>
      <c r="F61" s="103"/>
      <c r="G61" s="103"/>
      <c r="H61" s="103"/>
      <c r="J61" s="58"/>
      <c r="K61" s="58"/>
      <c r="L61" s="58"/>
    </row>
    <row r="62" spans="1:12" s="15" customFormat="1" ht="37.5" customHeight="1" x14ac:dyDescent="0.25">
      <c r="A62" s="93">
        <v>3.3</v>
      </c>
      <c r="B62" s="105" t="s">
        <v>86</v>
      </c>
      <c r="C62" s="105"/>
      <c r="D62" s="93"/>
      <c r="E62" s="96"/>
      <c r="F62" s="124"/>
      <c r="G62" s="124"/>
      <c r="H62" s="124"/>
      <c r="K62" s="16"/>
      <c r="L62" s="16"/>
    </row>
    <row r="63" spans="1:12" s="15" customFormat="1" ht="66.75" customHeight="1" x14ac:dyDescent="0.25">
      <c r="A63" s="77" t="s">
        <v>87</v>
      </c>
      <c r="B63" s="101" t="s">
        <v>135</v>
      </c>
      <c r="C63" s="102"/>
      <c r="D63" s="76"/>
      <c r="E63" s="76" t="str">
        <f t="shared" si="1"/>
        <v>ERROR</v>
      </c>
      <c r="F63" s="103"/>
      <c r="G63" s="103"/>
      <c r="H63" s="103"/>
      <c r="J63" s="58"/>
      <c r="K63" s="58"/>
      <c r="L63" s="58"/>
    </row>
    <row r="64" spans="1:12" s="15" customFormat="1" ht="49.5" customHeight="1" x14ac:dyDescent="0.25">
      <c r="A64" s="77" t="s">
        <v>88</v>
      </c>
      <c r="B64" s="101" t="s">
        <v>136</v>
      </c>
      <c r="C64" s="102"/>
      <c r="D64" s="76"/>
      <c r="E64" s="76" t="str">
        <f t="shared" si="1"/>
        <v>ERROR</v>
      </c>
      <c r="F64" s="103"/>
      <c r="G64" s="103"/>
      <c r="H64" s="103"/>
      <c r="J64" s="58"/>
      <c r="K64" s="58"/>
      <c r="L64" s="58"/>
    </row>
    <row r="65" spans="1:12" s="15" customFormat="1" ht="81" customHeight="1" x14ac:dyDescent="0.25">
      <c r="A65" s="77" t="s">
        <v>89</v>
      </c>
      <c r="B65" s="101" t="s">
        <v>137</v>
      </c>
      <c r="C65" s="102"/>
      <c r="D65" s="76"/>
      <c r="E65" s="76" t="str">
        <f t="shared" si="1"/>
        <v>ERROR</v>
      </c>
      <c r="F65" s="103"/>
      <c r="G65" s="103"/>
      <c r="H65" s="103"/>
      <c r="J65" s="58"/>
      <c r="K65" s="58"/>
      <c r="L65" s="58"/>
    </row>
    <row r="66" spans="1:12" s="15" customFormat="1" ht="45" customHeight="1" x14ac:dyDescent="0.25">
      <c r="A66" s="93">
        <v>3.4</v>
      </c>
      <c r="B66" s="105" t="s">
        <v>138</v>
      </c>
      <c r="C66" s="105"/>
      <c r="D66" s="93"/>
      <c r="E66" s="96"/>
      <c r="F66" s="124"/>
      <c r="G66" s="124"/>
      <c r="H66" s="124"/>
      <c r="K66" s="16"/>
      <c r="L66" s="16"/>
    </row>
    <row r="67" spans="1:12" s="15" customFormat="1" ht="51" customHeight="1" x14ac:dyDescent="0.25">
      <c r="A67" s="77" t="s">
        <v>90</v>
      </c>
      <c r="B67" s="101" t="s">
        <v>174</v>
      </c>
      <c r="C67" s="102"/>
      <c r="D67" s="76"/>
      <c r="E67" s="76" t="str">
        <f t="shared" si="1"/>
        <v>ERROR</v>
      </c>
      <c r="F67" s="103"/>
      <c r="G67" s="103"/>
      <c r="H67" s="103"/>
      <c r="J67" s="58"/>
      <c r="K67" s="58"/>
      <c r="L67" s="58"/>
    </row>
    <row r="68" spans="1:12" s="15" customFormat="1" ht="53.25" customHeight="1" x14ac:dyDescent="0.25">
      <c r="A68" s="77" t="s">
        <v>91</v>
      </c>
      <c r="B68" s="101" t="s">
        <v>139</v>
      </c>
      <c r="C68" s="102"/>
      <c r="D68" s="76"/>
      <c r="E68" s="76" t="str">
        <f t="shared" si="1"/>
        <v>ERROR</v>
      </c>
      <c r="F68" s="103"/>
      <c r="G68" s="103"/>
      <c r="H68" s="103"/>
      <c r="J68" s="58"/>
      <c r="K68" s="58"/>
      <c r="L68" s="58"/>
    </row>
    <row r="69" spans="1:12" s="15" customFormat="1" ht="56.25" customHeight="1" x14ac:dyDescent="0.25">
      <c r="A69" s="77" t="s">
        <v>140</v>
      </c>
      <c r="B69" s="101" t="s">
        <v>175</v>
      </c>
      <c r="C69" s="102"/>
      <c r="D69" s="76"/>
      <c r="E69" s="76" t="str">
        <f t="shared" si="1"/>
        <v>ERROR</v>
      </c>
      <c r="F69" s="103"/>
      <c r="G69" s="103"/>
      <c r="H69" s="103"/>
      <c r="J69" s="58"/>
      <c r="K69" s="58"/>
      <c r="L69" s="58"/>
    </row>
    <row r="70" spans="1:12" s="15" customFormat="1" ht="33.75" customHeight="1" x14ac:dyDescent="0.25">
      <c r="A70" s="93">
        <v>3.5</v>
      </c>
      <c r="B70" s="98" t="s">
        <v>94</v>
      </c>
      <c r="C70" s="100"/>
      <c r="D70" s="95"/>
      <c r="E70" s="95" t="str">
        <f t="shared" si="1"/>
        <v>ERROR</v>
      </c>
      <c r="F70" s="108"/>
      <c r="G70" s="108"/>
      <c r="H70" s="108"/>
      <c r="J70" s="58"/>
      <c r="K70" s="58"/>
      <c r="L70" s="58"/>
    </row>
    <row r="71" spans="1:12" s="15" customFormat="1" ht="70.5" customHeight="1" x14ac:dyDescent="0.25">
      <c r="A71" s="77" t="s">
        <v>92</v>
      </c>
      <c r="B71" s="101" t="s">
        <v>176</v>
      </c>
      <c r="C71" s="102"/>
      <c r="D71" s="76"/>
      <c r="E71" s="76" t="str">
        <f t="shared" si="1"/>
        <v>ERROR</v>
      </c>
      <c r="F71" s="103"/>
      <c r="G71" s="103"/>
      <c r="H71" s="103"/>
      <c r="J71" s="58"/>
      <c r="K71" s="58"/>
      <c r="L71" s="58"/>
    </row>
    <row r="72" spans="1:12" s="15" customFormat="1" ht="51.75" customHeight="1" x14ac:dyDescent="0.25">
      <c r="A72" s="76" t="s">
        <v>93</v>
      </c>
      <c r="B72" s="106" t="s">
        <v>177</v>
      </c>
      <c r="C72" s="107"/>
      <c r="D72" s="76"/>
      <c r="E72" s="78"/>
      <c r="F72" s="104"/>
      <c r="G72" s="104"/>
      <c r="H72" s="104"/>
      <c r="K72" s="16"/>
      <c r="L72" s="16"/>
    </row>
    <row r="73" spans="1:12" s="15" customFormat="1" ht="34.5" customHeight="1" x14ac:dyDescent="0.25">
      <c r="A73" s="93">
        <v>3.6</v>
      </c>
      <c r="B73" s="98" t="s">
        <v>141</v>
      </c>
      <c r="C73" s="100"/>
      <c r="D73" s="95"/>
      <c r="E73" s="95" t="str">
        <f t="shared" si="1"/>
        <v>ERROR</v>
      </c>
      <c r="F73" s="108"/>
      <c r="G73" s="108"/>
      <c r="H73" s="108"/>
      <c r="J73" s="58"/>
      <c r="K73" s="58"/>
      <c r="L73" s="58"/>
    </row>
    <row r="74" spans="1:12" s="15" customFormat="1" ht="58.5" customHeight="1" x14ac:dyDescent="0.25">
      <c r="A74" s="76" t="s">
        <v>95</v>
      </c>
      <c r="B74" s="101" t="s">
        <v>142</v>
      </c>
      <c r="C74" s="102"/>
      <c r="D74" s="76"/>
      <c r="E74" s="76" t="str">
        <f t="shared" si="1"/>
        <v>ERROR</v>
      </c>
      <c r="F74" s="103"/>
      <c r="G74" s="103"/>
      <c r="H74" s="103"/>
      <c r="J74" s="58"/>
      <c r="K74" s="58"/>
      <c r="L74" s="58"/>
    </row>
    <row r="75" spans="1:12" s="15" customFormat="1" ht="75.75" customHeight="1" x14ac:dyDescent="0.25">
      <c r="A75" s="76" t="s">
        <v>143</v>
      </c>
      <c r="B75" s="101" t="s">
        <v>182</v>
      </c>
      <c r="C75" s="102"/>
      <c r="D75" s="76"/>
      <c r="E75" s="76" t="str">
        <f t="shared" si="1"/>
        <v>ERROR</v>
      </c>
      <c r="F75" s="103"/>
      <c r="G75" s="103"/>
      <c r="H75" s="103"/>
      <c r="J75" s="58"/>
      <c r="K75" s="58"/>
      <c r="L75" s="58"/>
    </row>
    <row r="76" spans="1:12" s="15" customFormat="1" ht="51.75" customHeight="1" x14ac:dyDescent="0.25">
      <c r="A76" s="76" t="s">
        <v>144</v>
      </c>
      <c r="B76" s="101" t="s">
        <v>145</v>
      </c>
      <c r="C76" s="102"/>
      <c r="D76" s="76"/>
      <c r="E76" s="76" t="str">
        <f t="shared" si="1"/>
        <v>ERROR</v>
      </c>
      <c r="F76" s="103"/>
      <c r="G76" s="103"/>
      <c r="H76" s="103"/>
      <c r="J76" s="58"/>
      <c r="K76" s="58"/>
      <c r="L76" s="58"/>
    </row>
    <row r="77" spans="1:12" s="15" customFormat="1" ht="36" customHeight="1" x14ac:dyDescent="0.25">
      <c r="A77" s="93">
        <v>3.7</v>
      </c>
      <c r="B77" s="98" t="s">
        <v>99</v>
      </c>
      <c r="C77" s="100"/>
      <c r="D77" s="95"/>
      <c r="E77" s="95" t="str">
        <f t="shared" si="1"/>
        <v>ERROR</v>
      </c>
      <c r="F77" s="108"/>
      <c r="G77" s="108"/>
      <c r="H77" s="108"/>
      <c r="J77" s="58"/>
      <c r="K77" s="58"/>
      <c r="L77" s="58"/>
    </row>
    <row r="78" spans="1:12" s="15" customFormat="1" ht="90.75" customHeight="1" x14ac:dyDescent="0.25">
      <c r="A78" s="77" t="s">
        <v>96</v>
      </c>
      <c r="B78" s="101" t="s">
        <v>146</v>
      </c>
      <c r="C78" s="102"/>
      <c r="D78" s="76"/>
      <c r="E78" s="76" t="str">
        <f t="shared" si="1"/>
        <v>ERROR</v>
      </c>
      <c r="F78" s="103"/>
      <c r="G78" s="103"/>
      <c r="H78" s="103"/>
      <c r="J78" s="58"/>
      <c r="K78" s="58"/>
      <c r="L78" s="58"/>
    </row>
    <row r="79" spans="1:12" s="15" customFormat="1" ht="48" customHeight="1" x14ac:dyDescent="0.25">
      <c r="A79" s="77" t="s">
        <v>97</v>
      </c>
      <c r="B79" s="101" t="s">
        <v>183</v>
      </c>
      <c r="C79" s="102"/>
      <c r="D79" s="76"/>
      <c r="E79" s="78"/>
      <c r="F79" s="104"/>
      <c r="G79" s="104"/>
      <c r="H79" s="104"/>
      <c r="K79" s="16"/>
      <c r="L79" s="16"/>
    </row>
    <row r="80" spans="1:12" s="15" customFormat="1" ht="92.25" customHeight="1" x14ac:dyDescent="0.25">
      <c r="A80" s="77" t="s">
        <v>98</v>
      </c>
      <c r="B80" s="101" t="s">
        <v>184</v>
      </c>
      <c r="C80" s="102"/>
      <c r="D80" s="76"/>
      <c r="E80" s="76" t="str">
        <f>IF(D80="SI",1,IF(D80="NO",0,IF(D80="NA",1,"ERROR")))</f>
        <v>ERROR</v>
      </c>
      <c r="F80" s="103"/>
      <c r="G80" s="103"/>
      <c r="H80" s="103"/>
      <c r="J80" s="58"/>
      <c r="K80" s="58"/>
      <c r="L80" s="58"/>
    </row>
    <row r="81" spans="1:65" s="15" customFormat="1" ht="84.75" customHeight="1" x14ac:dyDescent="0.25">
      <c r="A81" s="77" t="s">
        <v>147</v>
      </c>
      <c r="B81" s="101" t="s">
        <v>149</v>
      </c>
      <c r="C81" s="102"/>
      <c r="D81" s="76"/>
      <c r="E81" s="76" t="str">
        <f>IF(D81="SI",1,IF(D81="NO",0,IF(D81="NA",1,"ERROR")))</f>
        <v>ERROR</v>
      </c>
      <c r="F81" s="103"/>
      <c r="G81" s="103"/>
      <c r="H81" s="103"/>
      <c r="J81" s="58"/>
      <c r="K81" s="58"/>
      <c r="L81" s="58"/>
    </row>
    <row r="82" spans="1:65" s="15" customFormat="1" ht="82.5" customHeight="1" x14ac:dyDescent="0.25">
      <c r="A82" s="77" t="s">
        <v>148</v>
      </c>
      <c r="B82" s="101" t="s">
        <v>151</v>
      </c>
      <c r="C82" s="102"/>
      <c r="D82" s="76"/>
      <c r="E82" s="78"/>
      <c r="F82" s="104"/>
      <c r="G82" s="104"/>
      <c r="H82" s="104"/>
      <c r="K82" s="16"/>
      <c r="L82" s="16"/>
    </row>
    <row r="83" spans="1:65" s="15" customFormat="1" ht="63.75" customHeight="1" x14ac:dyDescent="0.25">
      <c r="A83" s="77" t="s">
        <v>150</v>
      </c>
      <c r="B83" s="101" t="s">
        <v>153</v>
      </c>
      <c r="C83" s="102"/>
      <c r="D83" s="76"/>
      <c r="E83" s="78"/>
      <c r="F83" s="104"/>
      <c r="G83" s="104"/>
      <c r="H83" s="104"/>
      <c r="K83" s="16"/>
      <c r="L83" s="16"/>
    </row>
    <row r="84" spans="1:65" s="15" customFormat="1" ht="75.75" customHeight="1" x14ac:dyDescent="0.25">
      <c r="A84" s="77" t="s">
        <v>152</v>
      </c>
      <c r="B84" s="101" t="s">
        <v>185</v>
      </c>
      <c r="C84" s="102"/>
      <c r="D84" s="76"/>
      <c r="E84" s="76" t="str">
        <f>IF(D84="SI",1,IF(D84="NO",0,IF(D84="NA",1,"ERROR")))</f>
        <v>ERROR</v>
      </c>
      <c r="F84" s="103"/>
      <c r="G84" s="103"/>
      <c r="H84" s="103"/>
      <c r="J84" s="58"/>
      <c r="K84" s="58"/>
      <c r="L84" s="58"/>
    </row>
    <row r="85" spans="1:65" s="15" customFormat="1" ht="93" customHeight="1" x14ac:dyDescent="0.25">
      <c r="A85" s="77" t="s">
        <v>154</v>
      </c>
      <c r="B85" s="101" t="s">
        <v>156</v>
      </c>
      <c r="C85" s="102"/>
      <c r="D85" s="76"/>
      <c r="E85" s="76" t="str">
        <f t="shared" ref="E85:E88" si="2">IF(D85="SI",1,IF(D85="NO",0,IF(D85="NA",1,"ERROR")))</f>
        <v>ERROR</v>
      </c>
      <c r="F85" s="103"/>
      <c r="G85" s="103"/>
      <c r="H85" s="103"/>
      <c r="J85" s="58"/>
      <c r="K85" s="58"/>
      <c r="L85" s="58"/>
    </row>
    <row r="86" spans="1:65" s="15" customFormat="1" ht="104.25" customHeight="1" x14ac:dyDescent="0.25">
      <c r="A86" s="77" t="s">
        <v>155</v>
      </c>
      <c r="B86" s="101" t="s">
        <v>178</v>
      </c>
      <c r="C86" s="102"/>
      <c r="D86" s="76"/>
      <c r="E86" s="76" t="str">
        <f t="shared" si="2"/>
        <v>ERROR</v>
      </c>
      <c r="F86" s="103"/>
      <c r="G86" s="103"/>
      <c r="H86" s="103"/>
      <c r="J86" s="58"/>
      <c r="K86" s="58"/>
      <c r="L86" s="58"/>
    </row>
    <row r="87" spans="1:65" s="15" customFormat="1" ht="72" customHeight="1" x14ac:dyDescent="0.25">
      <c r="A87" s="77" t="s">
        <v>157</v>
      </c>
      <c r="B87" s="101" t="s">
        <v>159</v>
      </c>
      <c r="C87" s="102"/>
      <c r="D87" s="76"/>
      <c r="E87" s="78"/>
      <c r="F87" s="104"/>
      <c r="G87" s="104"/>
      <c r="H87" s="104"/>
      <c r="K87" s="16"/>
      <c r="L87" s="16"/>
    </row>
    <row r="88" spans="1:65" s="15" customFormat="1" ht="75.75" customHeight="1" x14ac:dyDescent="0.25">
      <c r="A88" s="77" t="s">
        <v>158</v>
      </c>
      <c r="B88" s="101" t="s">
        <v>160</v>
      </c>
      <c r="C88" s="102"/>
      <c r="D88" s="76"/>
      <c r="E88" s="76" t="str">
        <f t="shared" si="2"/>
        <v>ERROR</v>
      </c>
      <c r="F88" s="103"/>
      <c r="G88" s="103"/>
      <c r="H88" s="103"/>
      <c r="J88" s="58"/>
      <c r="K88" s="58"/>
      <c r="L88" s="58"/>
    </row>
    <row r="89" spans="1:65" s="18" customFormat="1" ht="44.25" customHeight="1" x14ac:dyDescent="0.25">
      <c r="A89" s="105" t="s">
        <v>2</v>
      </c>
      <c r="B89" s="105"/>
      <c r="C89" s="105"/>
      <c r="D89" s="105"/>
      <c r="E89" s="105"/>
      <c r="F89" s="105"/>
      <c r="G89" s="105"/>
      <c r="H89" s="105"/>
    </row>
    <row r="90" spans="1:65" s="18" customFormat="1" ht="44.25" customHeight="1" x14ac:dyDescent="0.25">
      <c r="A90" s="98" t="s">
        <v>8</v>
      </c>
      <c r="B90" s="99"/>
      <c r="C90" s="99"/>
      <c r="D90" s="99"/>
      <c r="E90" s="99"/>
      <c r="F90" s="99"/>
      <c r="G90" s="100"/>
      <c r="H90" s="96">
        <f>COUNTA(D18:D88)</f>
        <v>0</v>
      </c>
    </row>
    <row r="91" spans="1:65" s="18" customFormat="1" ht="44.25" customHeight="1" x14ac:dyDescent="0.25">
      <c r="A91" s="98" t="s">
        <v>9</v>
      </c>
      <c r="B91" s="99"/>
      <c r="C91" s="99"/>
      <c r="D91" s="99"/>
      <c r="E91" s="99"/>
      <c r="F91" s="99"/>
      <c r="G91" s="100"/>
      <c r="H91" s="96">
        <f>COUNTA(D18:D88)-COUNTIFS(E18:E88,0)</f>
        <v>0</v>
      </c>
    </row>
    <row r="92" spans="1:65" s="18" customFormat="1" ht="44.25" customHeight="1" x14ac:dyDescent="0.25">
      <c r="A92" s="98" t="s">
        <v>17</v>
      </c>
      <c r="B92" s="99"/>
      <c r="C92" s="99"/>
      <c r="D92" s="99"/>
      <c r="E92" s="99"/>
      <c r="F92" s="99"/>
      <c r="G92" s="100"/>
      <c r="H92" s="96" t="str">
        <f>IF(H91=H90,"ACEPTABLE","NO ACEPTABLE")</f>
        <v>ACEPTABLE</v>
      </c>
    </row>
    <row r="93" spans="1:65" s="3" customFormat="1" ht="101.25" customHeight="1" x14ac:dyDescent="0.25">
      <c r="A93" s="11"/>
      <c r="B93" s="19"/>
      <c r="C93" s="8"/>
      <c r="D93" s="19"/>
      <c r="E93" s="20"/>
      <c r="F93" s="19"/>
      <c r="G93" s="19"/>
      <c r="H93" s="79"/>
      <c r="I93" s="4"/>
      <c r="J93" s="19"/>
      <c r="K93" s="155"/>
      <c r="L93" s="155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</row>
    <row r="94" spans="1:65" s="3" customFormat="1" ht="19.149999999999999" customHeight="1" x14ac:dyDescent="0.25">
      <c r="A94" s="147" t="s">
        <v>190</v>
      </c>
      <c r="B94" s="148"/>
      <c r="C94" s="148"/>
      <c r="D94" s="22"/>
      <c r="E94" s="20"/>
      <c r="F94" s="19"/>
      <c r="G94" s="19"/>
      <c r="H94" s="12"/>
      <c r="I94" s="4"/>
      <c r="J94" s="19"/>
      <c r="K94" s="19"/>
      <c r="L94" s="21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</row>
    <row r="95" spans="1:65" s="3" customFormat="1" ht="19.149999999999999" customHeight="1" x14ac:dyDescent="0.25">
      <c r="A95" s="150" t="s">
        <v>7</v>
      </c>
      <c r="B95" s="151"/>
      <c r="C95" s="151"/>
      <c r="D95" s="22"/>
      <c r="E95" s="23"/>
      <c r="F95" s="151"/>
      <c r="G95" s="151"/>
      <c r="H95" s="152"/>
      <c r="I95" s="4"/>
      <c r="J95" s="151"/>
      <c r="K95" s="151"/>
      <c r="L95" s="151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</row>
    <row r="96" spans="1:65" s="3" customFormat="1" ht="19.149999999999999" customHeight="1" x14ac:dyDescent="0.25">
      <c r="A96" s="56" t="s">
        <v>46</v>
      </c>
      <c r="B96" s="57"/>
      <c r="C96" s="57"/>
      <c r="D96" s="153"/>
      <c r="E96" s="153"/>
      <c r="F96" s="153"/>
      <c r="G96" s="153"/>
      <c r="H96" s="154"/>
      <c r="I96" s="4"/>
      <c r="J96" s="8"/>
      <c r="K96" s="8"/>
      <c r="L96" s="4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</row>
    <row r="97" spans="1:65" s="4" customFormat="1" ht="39" customHeight="1" x14ac:dyDescent="0.25">
      <c r="A97" s="129"/>
      <c r="B97" s="129"/>
      <c r="C97" s="129"/>
      <c r="D97" s="126"/>
      <c r="E97" s="126"/>
      <c r="F97" s="126"/>
      <c r="G97" s="126"/>
      <c r="H97" s="126"/>
      <c r="I97" s="3"/>
      <c r="J97" s="9"/>
      <c r="K97" s="10"/>
      <c r="L97" s="3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</row>
    <row r="98" spans="1:65" ht="47.25" customHeight="1" x14ac:dyDescent="0.25">
      <c r="A98" s="126"/>
      <c r="B98" s="126"/>
      <c r="C98" s="126"/>
      <c r="D98" s="126"/>
      <c r="F98" s="127"/>
      <c r="G98" s="127"/>
      <c r="H98" s="127"/>
    </row>
    <row r="99" spans="1:65" ht="47.25" customHeight="1" x14ac:dyDescent="0.25">
      <c r="A99" s="125"/>
      <c r="B99" s="125"/>
      <c r="C99" s="125"/>
      <c r="D99" s="125"/>
      <c r="F99" s="128"/>
      <c r="G99" s="128"/>
      <c r="H99" s="128"/>
    </row>
    <row r="100" spans="1:65" ht="47.25" customHeight="1" x14ac:dyDescent="0.25">
      <c r="A100" s="125"/>
      <c r="B100" s="125"/>
      <c r="C100" s="125"/>
      <c r="D100" s="125"/>
    </row>
  </sheetData>
  <dataConsolidate/>
  <mergeCells count="204">
    <mergeCell ref="A95:C95"/>
    <mergeCell ref="F95:H95"/>
    <mergeCell ref="J95:L95"/>
    <mergeCell ref="D96:H96"/>
    <mergeCell ref="F46:H46"/>
    <mergeCell ref="F47:H47"/>
    <mergeCell ref="F48:H48"/>
    <mergeCell ref="F49:H49"/>
    <mergeCell ref="B69:C69"/>
    <mergeCell ref="A89:H89"/>
    <mergeCell ref="K93:L93"/>
    <mergeCell ref="B70:C70"/>
    <mergeCell ref="F69:H69"/>
    <mergeCell ref="F70:H70"/>
    <mergeCell ref="F50:H50"/>
    <mergeCell ref="F51:H51"/>
    <mergeCell ref="F52:H52"/>
    <mergeCell ref="F53:H53"/>
    <mergeCell ref="B68:C68"/>
    <mergeCell ref="F66:H66"/>
    <mergeCell ref="F63:H63"/>
    <mergeCell ref="B63:C63"/>
    <mergeCell ref="F67:H67"/>
    <mergeCell ref="F68:H68"/>
    <mergeCell ref="A94:C94"/>
    <mergeCell ref="B32:C32"/>
    <mergeCell ref="B33:C33"/>
    <mergeCell ref="B58:C58"/>
    <mergeCell ref="B34:C34"/>
    <mergeCell ref="B30:C30"/>
    <mergeCell ref="F38:H38"/>
    <mergeCell ref="F39:H39"/>
    <mergeCell ref="F40:H40"/>
    <mergeCell ref="F41:H41"/>
    <mergeCell ref="F42:H42"/>
    <mergeCell ref="F43:H43"/>
    <mergeCell ref="F44:H44"/>
    <mergeCell ref="F45:H45"/>
    <mergeCell ref="B43:C43"/>
    <mergeCell ref="B44:C44"/>
    <mergeCell ref="B37:C37"/>
    <mergeCell ref="B39:C39"/>
    <mergeCell ref="B45:C45"/>
    <mergeCell ref="B46:C46"/>
    <mergeCell ref="B54:C54"/>
    <mergeCell ref="F64:H64"/>
    <mergeCell ref="F65:H65"/>
    <mergeCell ref="F61:H61"/>
    <mergeCell ref="J27:L27"/>
    <mergeCell ref="F34:H34"/>
    <mergeCell ref="B41:C41"/>
    <mergeCell ref="B31:C31"/>
    <mergeCell ref="F21:H21"/>
    <mergeCell ref="J22:L22"/>
    <mergeCell ref="J21:L21"/>
    <mergeCell ref="J31:L31"/>
    <mergeCell ref="F22:H22"/>
    <mergeCell ref="F32:H32"/>
    <mergeCell ref="B36:C36"/>
    <mergeCell ref="B38:C38"/>
    <mergeCell ref="F36:H36"/>
    <mergeCell ref="F37:H37"/>
    <mergeCell ref="B61:C61"/>
    <mergeCell ref="B62:C62"/>
    <mergeCell ref="I16:I17"/>
    <mergeCell ref="J16:J17"/>
    <mergeCell ref="J35:L35"/>
    <mergeCell ref="J32:L32"/>
    <mergeCell ref="J24:L24"/>
    <mergeCell ref="J30:L30"/>
    <mergeCell ref="J23:L23"/>
    <mergeCell ref="F27:H27"/>
    <mergeCell ref="F26:H26"/>
    <mergeCell ref="F25:H25"/>
    <mergeCell ref="F24:H24"/>
    <mergeCell ref="F23:H23"/>
    <mergeCell ref="K16:K17"/>
    <mergeCell ref="F16:H16"/>
    <mergeCell ref="F17:H17"/>
    <mergeCell ref="F33:H33"/>
    <mergeCell ref="F31:H31"/>
    <mergeCell ref="F30:H30"/>
    <mergeCell ref="F29:H29"/>
    <mergeCell ref="F28:H28"/>
    <mergeCell ref="F58:H58"/>
    <mergeCell ref="F59:H59"/>
    <mergeCell ref="F60:H60"/>
    <mergeCell ref="B42:C42"/>
    <mergeCell ref="B52:C52"/>
    <mergeCell ref="B53:C53"/>
    <mergeCell ref="B55:C55"/>
    <mergeCell ref="B56:C56"/>
    <mergeCell ref="B57:C57"/>
    <mergeCell ref="B59:C59"/>
    <mergeCell ref="B60:C60"/>
    <mergeCell ref="A2:H2"/>
    <mergeCell ref="B22:C22"/>
    <mergeCell ref="B20:C20"/>
    <mergeCell ref="B21:C21"/>
    <mergeCell ref="B23:C23"/>
    <mergeCell ref="B17:C17"/>
    <mergeCell ref="B18:C18"/>
    <mergeCell ref="B19:C19"/>
    <mergeCell ref="A16:C16"/>
    <mergeCell ref="A15:H15"/>
    <mergeCell ref="F18:H18"/>
    <mergeCell ref="F19:H19"/>
    <mergeCell ref="C14:D14"/>
    <mergeCell ref="A9:B9"/>
    <mergeCell ref="A10:B10"/>
    <mergeCell ref="A11:B11"/>
    <mergeCell ref="G9:H9"/>
    <mergeCell ref="G10:H10"/>
    <mergeCell ref="A4:H4"/>
    <mergeCell ref="C12:D12"/>
    <mergeCell ref="A3:H3"/>
    <mergeCell ref="A5:B5"/>
    <mergeCell ref="A100:D100"/>
    <mergeCell ref="A98:D98"/>
    <mergeCell ref="F98:H98"/>
    <mergeCell ref="F99:H99"/>
    <mergeCell ref="A99:D99"/>
    <mergeCell ref="B26:C26"/>
    <mergeCell ref="B25:C25"/>
    <mergeCell ref="F20:H20"/>
    <mergeCell ref="B35:C35"/>
    <mergeCell ref="B47:C47"/>
    <mergeCell ref="B48:C48"/>
    <mergeCell ref="B49:C49"/>
    <mergeCell ref="B50:C50"/>
    <mergeCell ref="B51:C51"/>
    <mergeCell ref="B64:C64"/>
    <mergeCell ref="A97:C97"/>
    <mergeCell ref="D97:H97"/>
    <mergeCell ref="B27:C27"/>
    <mergeCell ref="B29:C29"/>
    <mergeCell ref="B24:C24"/>
    <mergeCell ref="B28:C28"/>
    <mergeCell ref="F35:H35"/>
    <mergeCell ref="F71:H71"/>
    <mergeCell ref="F72:H72"/>
    <mergeCell ref="B79:C79"/>
    <mergeCell ref="A6:B6"/>
    <mergeCell ref="C6:H6"/>
    <mergeCell ref="A7:B7"/>
    <mergeCell ref="A8:B8"/>
    <mergeCell ref="C7:D7"/>
    <mergeCell ref="C8:D8"/>
    <mergeCell ref="C9:D9"/>
    <mergeCell ref="C10:D10"/>
    <mergeCell ref="C11:D11"/>
    <mergeCell ref="F11:H11"/>
    <mergeCell ref="G7:H7"/>
    <mergeCell ref="G8:H8"/>
    <mergeCell ref="A14:B14"/>
    <mergeCell ref="A12:B12"/>
    <mergeCell ref="A13:B13"/>
    <mergeCell ref="F12:F13"/>
    <mergeCell ref="G14:H14"/>
    <mergeCell ref="B40:C40"/>
    <mergeCell ref="F62:H62"/>
    <mergeCell ref="F54:H54"/>
    <mergeCell ref="F55:H55"/>
    <mergeCell ref="F56:H56"/>
    <mergeCell ref="F57:H57"/>
    <mergeCell ref="B80:C80"/>
    <mergeCell ref="B81:C81"/>
    <mergeCell ref="F80:H80"/>
    <mergeCell ref="F81:H81"/>
    <mergeCell ref="F82:H82"/>
    <mergeCell ref="F83:H83"/>
    <mergeCell ref="B65:C65"/>
    <mergeCell ref="B66:C66"/>
    <mergeCell ref="B67:C67"/>
    <mergeCell ref="B71:C71"/>
    <mergeCell ref="B72:C72"/>
    <mergeCell ref="B73:C73"/>
    <mergeCell ref="B74:C74"/>
    <mergeCell ref="B75:C75"/>
    <mergeCell ref="B76:C76"/>
    <mergeCell ref="F73:H73"/>
    <mergeCell ref="F74:H74"/>
    <mergeCell ref="F75:H75"/>
    <mergeCell ref="F76:H76"/>
    <mergeCell ref="F77:H77"/>
    <mergeCell ref="F78:H78"/>
    <mergeCell ref="F79:H79"/>
    <mergeCell ref="B77:C77"/>
    <mergeCell ref="B78:C78"/>
    <mergeCell ref="A91:G91"/>
    <mergeCell ref="A92:G92"/>
    <mergeCell ref="B82:C82"/>
    <mergeCell ref="B83:C83"/>
    <mergeCell ref="B84:C84"/>
    <mergeCell ref="B85:C85"/>
    <mergeCell ref="B86:C86"/>
    <mergeCell ref="B87:C87"/>
    <mergeCell ref="B88:C88"/>
    <mergeCell ref="A90:G90"/>
    <mergeCell ref="F84:H84"/>
    <mergeCell ref="F85:H85"/>
    <mergeCell ref="F86:H86"/>
    <mergeCell ref="F87:H87"/>
    <mergeCell ref="F88:H88"/>
  </mergeCells>
  <phoneticPr fontId="13" type="noConversion"/>
  <dataValidations count="1">
    <dataValidation type="list" allowBlank="1" showInputMessage="1" showErrorMessage="1" errorTitle="Autodiagnóstico" error="Coloca SI, NO o NA" sqref="D35:D61 D63:D65 D67:D88 D18:D33">
      <formula1>CUMPLE</formula1>
    </dataValidation>
  </dataValidations>
  <printOptions horizontalCentered="1"/>
  <pageMargins left="0.39370078740157483" right="0.59055118110236227" top="0.55118110236220474" bottom="0.35433070866141736" header="0.31496062992125984" footer="0.31496062992125984"/>
  <pageSetup paperSize="9" scale="44" fitToWidth="0" fitToHeight="0" orientation="portrait" r:id="rId1"/>
  <rowBreaks count="1" manualBreakCount="1">
    <brk id="55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0"/>
  <sheetViews>
    <sheetView view="pageBreakPreview" zoomScale="55" zoomScaleSheetLayoutView="55" workbookViewId="0">
      <selection activeCell="A40" sqref="A40:G40"/>
    </sheetView>
  </sheetViews>
  <sheetFormatPr baseColWidth="10" defaultColWidth="11.42578125" defaultRowHeight="15" x14ac:dyDescent="0.25"/>
  <cols>
    <col min="1" max="1" width="5.7109375" style="44" customWidth="1"/>
    <col min="2" max="2" width="43.42578125" style="44" customWidth="1"/>
    <col min="3" max="7" width="20.140625" style="44" customWidth="1"/>
    <col min="8" max="16384" width="11.42578125" style="38"/>
  </cols>
  <sheetData>
    <row r="1" spans="1:7" ht="94.9" customHeight="1" x14ac:dyDescent="0.25"/>
    <row r="2" spans="1:7" ht="30.75" customHeight="1" x14ac:dyDescent="0.25">
      <c r="A2" s="176" t="str">
        <f>'CARTILLA AD'!A2:H2</f>
        <v>CARTILLA PARA ESTABLECIMIENTO DE HOSPEDAJE  - AUTODIAGNÓSTICO</v>
      </c>
      <c r="B2" s="176"/>
      <c r="C2" s="176"/>
      <c r="D2" s="176"/>
      <c r="E2" s="176"/>
      <c r="F2" s="176"/>
      <c r="G2" s="176"/>
    </row>
    <row r="3" spans="1:7" ht="30.75" customHeight="1" x14ac:dyDescent="0.25">
      <c r="A3" s="176" t="e">
        <f>'CARTILLA AD'!#REF!</f>
        <v>#REF!</v>
      </c>
      <c r="B3" s="176"/>
      <c r="C3" s="176"/>
      <c r="D3" s="176"/>
      <c r="E3" s="176"/>
      <c r="F3" s="176"/>
      <c r="G3" s="176"/>
    </row>
    <row r="4" spans="1:7" ht="30.75" customHeight="1" x14ac:dyDescent="0.25">
      <c r="A4" s="177" t="s">
        <v>18</v>
      </c>
      <c r="B4" s="177"/>
      <c r="C4" s="177"/>
      <c r="D4" s="177"/>
      <c r="E4" s="177"/>
      <c r="F4" s="177"/>
      <c r="G4" s="177"/>
    </row>
    <row r="5" spans="1:7" ht="30.75" customHeight="1" x14ac:dyDescent="0.25">
      <c r="A5" s="177" t="s">
        <v>19</v>
      </c>
      <c r="B5" s="177"/>
      <c r="C5" s="177"/>
      <c r="D5" s="177"/>
      <c r="E5" s="177"/>
      <c r="F5" s="177"/>
      <c r="G5" s="177"/>
    </row>
    <row r="6" spans="1:7" s="46" customFormat="1" ht="30.75" customHeight="1" thickBot="1" x14ac:dyDescent="0.3">
      <c r="A6" s="178" t="s">
        <v>30</v>
      </c>
      <c r="B6" s="178"/>
      <c r="C6" s="178"/>
      <c r="D6" s="178"/>
      <c r="E6" s="178"/>
      <c r="F6" s="178"/>
      <c r="G6" s="178"/>
    </row>
    <row r="7" spans="1:7" ht="36.75" customHeight="1" thickBot="1" x14ac:dyDescent="0.3">
      <c r="A7" s="161" t="s">
        <v>20</v>
      </c>
      <c r="B7" s="162"/>
      <c r="C7" s="162"/>
      <c r="D7" s="162"/>
      <c r="E7" s="162"/>
      <c r="F7" s="162"/>
      <c r="G7" s="162"/>
    </row>
    <row r="8" spans="1:7" ht="80.25" customHeight="1" thickBot="1" x14ac:dyDescent="0.3">
      <c r="A8" s="47" t="s">
        <v>21</v>
      </c>
      <c r="B8" s="48" t="s">
        <v>31</v>
      </c>
      <c r="C8" s="47" t="s">
        <v>22</v>
      </c>
      <c r="D8" s="47" t="s">
        <v>23</v>
      </c>
      <c r="E8" s="47" t="s">
        <v>24</v>
      </c>
      <c r="F8" s="47" t="s">
        <v>25</v>
      </c>
      <c r="G8" s="49" t="s">
        <v>26</v>
      </c>
    </row>
    <row r="9" spans="1:7" ht="30" customHeight="1" x14ac:dyDescent="0.25">
      <c r="A9" s="24" t="s">
        <v>3</v>
      </c>
      <c r="B9" s="25" t="str">
        <f>'CARTILLA AD'!B17:C17</f>
        <v>RESPONSABILIDADES</v>
      </c>
      <c r="C9" s="26">
        <f>COUNTA('CARTILLA AD'!B18:C19)</f>
        <v>2</v>
      </c>
      <c r="D9" s="27">
        <f>COUNTIF('CARTILLA AD'!D18:D19,"SI")</f>
        <v>0</v>
      </c>
      <c r="E9" s="27">
        <f>COUNTIF('CARTILLA AD'!D18:D19,"NO")</f>
        <v>0</v>
      </c>
      <c r="F9" s="27">
        <f>COUNTIF('CARTILLA AD'!D18:D19,"NA")</f>
        <v>0</v>
      </c>
      <c r="G9" s="28">
        <f>IF(C9=0,0,((D9+F9)/C9))</f>
        <v>0</v>
      </c>
    </row>
    <row r="10" spans="1:7" ht="30" customHeight="1" x14ac:dyDescent="0.25">
      <c r="A10" s="29" t="s">
        <v>4</v>
      </c>
      <c r="B10" s="30" t="str">
        <f>'CARTILLA AD'!B20:C20</f>
        <v>Se ha definido las responsabilidades del servicio de seguridad y salud de los trabajadores.</v>
      </c>
      <c r="C10" s="31">
        <f>COUNTA('CARTILLA AD'!B21:C29)</f>
        <v>9</v>
      </c>
      <c r="D10" s="27">
        <f>COUNTIF('CARTILLA AD'!D21:D29,"SI")</f>
        <v>0</v>
      </c>
      <c r="E10" s="27">
        <f>COUNTIF('CARTILLA AD'!D21:D29,"NO")</f>
        <v>0</v>
      </c>
      <c r="F10" s="27">
        <f>COUNTIF('CARTILLA AD'!D21:D29,"NA")</f>
        <v>0</v>
      </c>
      <c r="G10" s="28">
        <f t="shared" ref="G10:G13" si="0">IF(C10=0,0,((D10+F10)/C10))</f>
        <v>0</v>
      </c>
    </row>
    <row r="11" spans="1:7" ht="30" customHeight="1" x14ac:dyDescent="0.25">
      <c r="A11" s="29" t="s">
        <v>5</v>
      </c>
      <c r="B11" s="30" t="e">
        <f>'CARTILLA AD'!#REF!</f>
        <v>#REF!</v>
      </c>
      <c r="C11" s="31">
        <f>COUNTA('CARTILLA AD'!B30:C88)</f>
        <v>59</v>
      </c>
      <c r="D11" s="27">
        <f>COUNTIF('CARTILLA AD'!D30:D88,"SI")</f>
        <v>0</v>
      </c>
      <c r="E11" s="27">
        <f>COUNTIF('CARTILLA AD'!D30:D88,"NO")</f>
        <v>0</v>
      </c>
      <c r="F11" s="27">
        <f>COUNTIF('CARTILLA AD'!D30:D88,"NA")</f>
        <v>0</v>
      </c>
      <c r="G11" s="28">
        <f t="shared" si="0"/>
        <v>0</v>
      </c>
    </row>
    <row r="12" spans="1:7" ht="30" customHeight="1" x14ac:dyDescent="0.25">
      <c r="A12" s="29" t="s">
        <v>6</v>
      </c>
      <c r="B12" s="30" t="e">
        <f>'CARTILLA AD'!#REF!</f>
        <v>#REF!</v>
      </c>
      <c r="C12" s="31">
        <f>COUNTA('CARTILLA AD'!#REF!)</f>
        <v>1</v>
      </c>
      <c r="D12" s="27" t="e">
        <f>COUNTIF('CARTILLA AD'!#REF!,"SI")</f>
        <v>#REF!</v>
      </c>
      <c r="E12" s="27" t="e">
        <f>COUNTIF('CARTILLA AD'!#REF!,"NO")</f>
        <v>#REF!</v>
      </c>
      <c r="F12" s="27" t="e">
        <f>COUNTIF('CARTILLA AD'!#REF!,"NA")</f>
        <v>#REF!</v>
      </c>
      <c r="G12" s="28" t="e">
        <f t="shared" si="0"/>
        <v>#REF!</v>
      </c>
    </row>
    <row r="13" spans="1:7" ht="30" customHeight="1" thickBot="1" x14ac:dyDescent="0.3">
      <c r="A13" s="29" t="s">
        <v>27</v>
      </c>
      <c r="B13" s="30" t="e">
        <f>'CARTILLA AD'!#REF!</f>
        <v>#REF!</v>
      </c>
      <c r="C13" s="31">
        <f>COUNTA('CARTILLA AD'!#REF!)</f>
        <v>1</v>
      </c>
      <c r="D13" s="27" t="e">
        <f>COUNTIF('CARTILLA AD'!#REF!,"SI")</f>
        <v>#REF!</v>
      </c>
      <c r="E13" s="27" t="e">
        <f>COUNTIF('CARTILLA AD'!#REF!,"NO")</f>
        <v>#REF!</v>
      </c>
      <c r="F13" s="27" t="e">
        <f>COUNTIF('CARTILLA AD'!#REF!,"NA")</f>
        <v>#REF!</v>
      </c>
      <c r="G13" s="28" t="e">
        <f t="shared" si="0"/>
        <v>#REF!</v>
      </c>
    </row>
    <row r="14" spans="1:7" ht="27" customHeight="1" thickBot="1" x14ac:dyDescent="0.3">
      <c r="A14" s="172" t="s">
        <v>28</v>
      </c>
      <c r="B14" s="173"/>
      <c r="C14" s="32">
        <f>SUM(C9:C13)</f>
        <v>72</v>
      </c>
      <c r="D14" s="33" t="e">
        <f>SUM(D9:D13)</f>
        <v>#REF!</v>
      </c>
      <c r="E14" s="33" t="e">
        <f>SUM(E9:E13)</f>
        <v>#REF!</v>
      </c>
      <c r="F14" s="33" t="e">
        <f>SUM(F9:F13)</f>
        <v>#REF!</v>
      </c>
      <c r="G14" s="34" t="e">
        <f>((D14+F14)/C14)</f>
        <v>#REF!</v>
      </c>
    </row>
    <row r="15" spans="1:7" s="37" customFormat="1" ht="75" customHeight="1" x14ac:dyDescent="0.25">
      <c r="A15" s="35"/>
      <c r="B15" s="36"/>
      <c r="C15" s="36"/>
      <c r="D15" s="36"/>
      <c r="E15" s="36"/>
      <c r="F15" s="36"/>
      <c r="G15" s="36"/>
    </row>
    <row r="16" spans="1:7" s="37" customFormat="1" ht="21" customHeight="1" x14ac:dyDescent="0.25">
      <c r="A16" s="35"/>
      <c r="B16" s="36"/>
      <c r="C16" s="36"/>
      <c r="D16" s="36"/>
      <c r="E16" s="36"/>
      <c r="F16" s="36"/>
      <c r="G16" s="36"/>
    </row>
    <row r="17" spans="1:7" ht="21" customHeight="1" x14ac:dyDescent="0.25">
      <c r="A17" s="174"/>
      <c r="B17" s="175"/>
      <c r="C17" s="175"/>
      <c r="D17" s="175"/>
      <c r="E17" s="175"/>
      <c r="F17" s="175"/>
      <c r="G17" s="175"/>
    </row>
    <row r="18" spans="1:7" ht="21" customHeight="1" x14ac:dyDescent="0.25">
      <c r="A18" s="39"/>
      <c r="B18" s="39"/>
      <c r="C18" s="39"/>
      <c r="D18" s="39"/>
      <c r="E18" s="39"/>
      <c r="F18" s="39"/>
      <c r="G18" s="39"/>
    </row>
    <row r="19" spans="1:7" ht="21" customHeight="1" x14ac:dyDescent="0.25">
      <c r="A19" s="39"/>
      <c r="B19" s="39"/>
      <c r="C19" s="39"/>
      <c r="D19" s="39"/>
      <c r="E19" s="39"/>
      <c r="F19" s="39"/>
      <c r="G19" s="39"/>
    </row>
    <row r="20" spans="1:7" ht="21" customHeight="1" x14ac:dyDescent="0.25">
      <c r="A20" s="39"/>
      <c r="B20" s="39"/>
      <c r="C20" s="39"/>
      <c r="D20" s="39"/>
      <c r="E20" s="39"/>
      <c r="F20" s="39"/>
      <c r="G20" s="39"/>
    </row>
    <row r="21" spans="1:7" ht="21" customHeight="1" x14ac:dyDescent="0.25">
      <c r="A21" s="39"/>
      <c r="B21" s="39"/>
      <c r="C21" s="39"/>
      <c r="D21" s="39"/>
      <c r="E21" s="39"/>
      <c r="F21" s="39"/>
      <c r="G21" s="39"/>
    </row>
    <row r="22" spans="1:7" ht="21" customHeight="1" x14ac:dyDescent="0.25">
      <c r="A22" s="39"/>
      <c r="B22" s="39"/>
      <c r="C22" s="39"/>
      <c r="D22" s="39"/>
      <c r="E22" s="39"/>
      <c r="F22" s="39"/>
      <c r="G22" s="39"/>
    </row>
    <row r="23" spans="1:7" ht="21" customHeight="1" x14ac:dyDescent="0.25">
      <c r="A23" s="39"/>
      <c r="B23" s="39"/>
      <c r="C23" s="39"/>
      <c r="D23" s="39"/>
      <c r="E23" s="39"/>
      <c r="F23" s="39"/>
      <c r="G23" s="39"/>
    </row>
    <row r="24" spans="1:7" ht="21" customHeight="1" x14ac:dyDescent="0.25">
      <c r="A24" s="39"/>
      <c r="B24" s="39"/>
      <c r="C24" s="39"/>
      <c r="D24" s="39"/>
      <c r="E24" s="39"/>
      <c r="F24" s="39"/>
      <c r="G24" s="39"/>
    </row>
    <row r="25" spans="1:7" ht="21" customHeight="1" x14ac:dyDescent="0.25">
      <c r="A25" s="39"/>
      <c r="B25" s="39"/>
      <c r="C25" s="39"/>
      <c r="D25" s="39"/>
      <c r="E25" s="39"/>
      <c r="F25" s="39"/>
      <c r="G25" s="39"/>
    </row>
    <row r="26" spans="1:7" ht="21" customHeight="1" x14ac:dyDescent="0.25">
      <c r="A26" s="39"/>
      <c r="B26" s="39"/>
      <c r="C26" s="39"/>
      <c r="D26" s="39"/>
      <c r="E26" s="39"/>
      <c r="F26" s="39"/>
      <c r="G26" s="39"/>
    </row>
    <row r="27" spans="1:7" ht="21" customHeight="1" x14ac:dyDescent="0.25">
      <c r="A27" s="39"/>
      <c r="B27" s="39"/>
      <c r="C27" s="39"/>
      <c r="D27" s="39"/>
      <c r="E27" s="39"/>
      <c r="F27" s="39"/>
      <c r="G27" s="39"/>
    </row>
    <row r="28" spans="1:7" ht="21" customHeight="1" x14ac:dyDescent="0.25">
      <c r="A28" s="39"/>
      <c r="B28" s="39"/>
      <c r="C28" s="39"/>
      <c r="D28" s="39"/>
      <c r="E28" s="39"/>
      <c r="F28" s="39"/>
      <c r="G28" s="39"/>
    </row>
    <row r="29" spans="1:7" ht="21" customHeight="1" x14ac:dyDescent="0.25">
      <c r="A29" s="39"/>
      <c r="B29" s="39"/>
      <c r="C29" s="39"/>
      <c r="D29" s="39"/>
      <c r="E29" s="39"/>
      <c r="F29" s="39"/>
      <c r="G29" s="39"/>
    </row>
    <row r="30" spans="1:7" ht="21" customHeight="1" x14ac:dyDescent="0.25">
      <c r="A30" s="39"/>
      <c r="B30" s="39"/>
      <c r="C30" s="39"/>
      <c r="D30" s="39"/>
      <c r="E30" s="39"/>
      <c r="F30" s="39"/>
      <c r="G30" s="39"/>
    </row>
    <row r="31" spans="1:7" ht="21" customHeight="1" x14ac:dyDescent="0.25">
      <c r="A31" s="39"/>
      <c r="B31" s="39"/>
      <c r="C31" s="39"/>
      <c r="D31" s="39"/>
      <c r="E31" s="39"/>
      <c r="F31" s="39"/>
      <c r="G31" s="39"/>
    </row>
    <row r="32" spans="1:7" ht="21" customHeight="1" x14ac:dyDescent="0.25">
      <c r="A32" s="39"/>
      <c r="B32" s="39"/>
      <c r="C32" s="39"/>
      <c r="D32" s="39"/>
      <c r="E32" s="39"/>
      <c r="F32" s="39"/>
      <c r="G32" s="39"/>
    </row>
    <row r="33" spans="1:7" ht="21" customHeight="1" x14ac:dyDescent="0.25">
      <c r="A33" s="39"/>
      <c r="B33" s="39"/>
      <c r="C33" s="39"/>
      <c r="D33" s="39"/>
      <c r="E33" s="39"/>
      <c r="F33" s="39"/>
      <c r="G33" s="39"/>
    </row>
    <row r="34" spans="1:7" ht="21" customHeight="1" x14ac:dyDescent="0.25">
      <c r="A34" s="39"/>
      <c r="B34" s="39"/>
      <c r="C34" s="39"/>
      <c r="D34" s="39"/>
      <c r="E34" s="39"/>
      <c r="F34" s="39"/>
      <c r="G34" s="39"/>
    </row>
    <row r="35" spans="1:7" ht="75" customHeight="1" x14ac:dyDescent="0.25">
      <c r="A35" s="39"/>
      <c r="B35" s="39"/>
      <c r="C35" s="39"/>
      <c r="D35" s="39"/>
      <c r="E35" s="39"/>
      <c r="F35" s="39"/>
      <c r="G35" s="39"/>
    </row>
    <row r="36" spans="1:7" ht="23.25" customHeight="1" x14ac:dyDescent="0.25">
      <c r="A36" s="171" t="s">
        <v>29</v>
      </c>
      <c r="B36" s="171"/>
      <c r="C36" s="171"/>
      <c r="D36" s="171"/>
      <c r="E36" s="171"/>
      <c r="F36" s="171"/>
      <c r="G36" s="171"/>
    </row>
    <row r="37" spans="1:7" ht="24" customHeight="1" x14ac:dyDescent="0.25">
      <c r="A37" s="171" t="s">
        <v>32</v>
      </c>
      <c r="B37" s="171"/>
      <c r="C37" s="171"/>
      <c r="D37" s="171"/>
      <c r="E37" s="171"/>
      <c r="F37" s="171"/>
      <c r="G37" s="171"/>
    </row>
    <row r="38" spans="1:7" ht="66.400000000000006" customHeight="1" x14ac:dyDescent="0.25">
      <c r="A38" s="163"/>
      <c r="B38" s="164"/>
      <c r="C38" s="164"/>
      <c r="D38" s="164"/>
      <c r="E38" s="164"/>
      <c r="F38" s="164"/>
      <c r="G38" s="164"/>
    </row>
    <row r="39" spans="1:7" ht="168.4" customHeight="1" x14ac:dyDescent="0.25">
      <c r="A39" s="165"/>
      <c r="B39" s="166"/>
      <c r="C39" s="166"/>
      <c r="D39" s="166"/>
      <c r="E39" s="166"/>
      <c r="F39" s="166"/>
      <c r="G39" s="166"/>
    </row>
    <row r="40" spans="1:7" s="41" customFormat="1" ht="24.75" customHeight="1" x14ac:dyDescent="0.25">
      <c r="A40" s="171" t="s">
        <v>33</v>
      </c>
      <c r="B40" s="171"/>
      <c r="C40" s="171"/>
      <c r="D40" s="171"/>
      <c r="E40" s="171"/>
      <c r="F40" s="171"/>
      <c r="G40" s="171"/>
    </row>
    <row r="41" spans="1:7" s="41" customFormat="1" ht="39" customHeight="1" x14ac:dyDescent="0.25">
      <c r="A41" s="167"/>
      <c r="B41" s="168"/>
      <c r="C41" s="168"/>
      <c r="D41" s="168"/>
      <c r="E41" s="168"/>
      <c r="F41" s="168"/>
      <c r="G41" s="168"/>
    </row>
    <row r="42" spans="1:7" s="41" customFormat="1" ht="157.9" customHeight="1" x14ac:dyDescent="0.25">
      <c r="A42" s="169"/>
      <c r="B42" s="170"/>
      <c r="C42" s="170"/>
      <c r="D42" s="170"/>
      <c r="E42" s="170"/>
      <c r="F42" s="170"/>
      <c r="G42" s="170"/>
    </row>
    <row r="43" spans="1:7" s="41" customFormat="1" ht="47.45" customHeight="1" x14ac:dyDescent="0.25">
      <c r="A43" s="68"/>
      <c r="B43" s="68"/>
      <c r="C43" s="59"/>
      <c r="D43" s="60"/>
      <c r="E43" s="15"/>
      <c r="F43" s="15"/>
      <c r="G43" s="15"/>
    </row>
    <row r="44" spans="1:7" s="41" customFormat="1" ht="16.899999999999999" customHeight="1" x14ac:dyDescent="0.25">
      <c r="A44" s="156" t="str">
        <f>'CARTILLA AD'!A94:C94</f>
        <v>REPRESENTANTE LEGAL DE LA EMPRESA</v>
      </c>
      <c r="B44" s="156"/>
      <c r="C44" s="22"/>
      <c r="D44" s="61"/>
      <c r="E44" s="157"/>
      <c r="F44" s="157"/>
      <c r="G44" s="158"/>
    </row>
    <row r="45" spans="1:7" s="41" customFormat="1" ht="16.899999999999999" customHeight="1" x14ac:dyDescent="0.25">
      <c r="A45" s="62" t="str">
        <f>'CARTILLA AD'!A95:C95</f>
        <v xml:space="preserve">Nombres y Apellidos: </v>
      </c>
      <c r="B45" s="63"/>
      <c r="C45" s="63"/>
      <c r="D45" s="63"/>
      <c r="E45" s="63"/>
      <c r="F45" s="63"/>
      <c r="G45" s="64"/>
    </row>
    <row r="46" spans="1:7" s="41" customFormat="1" ht="16.899999999999999" customHeight="1" x14ac:dyDescent="0.25">
      <c r="A46" s="159" t="str">
        <f>'CARTILLA AD'!A96</f>
        <v>DNI:</v>
      </c>
      <c r="B46" s="160"/>
      <c r="C46" s="65"/>
      <c r="D46" s="66"/>
      <c r="E46" s="66"/>
      <c r="F46" s="66"/>
      <c r="G46" s="67"/>
    </row>
    <row r="47" spans="1:7" s="41" customFormat="1" ht="15.75" x14ac:dyDescent="0.25">
      <c r="B47" s="43"/>
      <c r="D47" s="42"/>
      <c r="E47" s="42"/>
      <c r="F47" s="42"/>
      <c r="G47" s="42"/>
    </row>
    <row r="48" spans="1:7" s="41" customFormat="1" ht="15.75" x14ac:dyDescent="0.25">
      <c r="A48" s="40"/>
      <c r="B48" s="40"/>
      <c r="C48" s="42"/>
      <c r="D48" s="42"/>
      <c r="E48" s="42"/>
      <c r="F48" s="42"/>
      <c r="G48" s="42"/>
    </row>
    <row r="49" spans="1:7" x14ac:dyDescent="0.25">
      <c r="A49" s="40"/>
      <c r="B49" s="40"/>
      <c r="C49" s="45"/>
      <c r="D49" s="45"/>
      <c r="E49" s="41"/>
      <c r="F49" s="41"/>
      <c r="G49" s="41"/>
    </row>
    <row r="50" spans="1:7" x14ac:dyDescent="0.25">
      <c r="A50" s="40"/>
      <c r="B50" s="40"/>
      <c r="C50" s="40"/>
      <c r="D50" s="40"/>
      <c r="E50" s="40"/>
      <c r="F50" s="40"/>
      <c r="G50" s="40"/>
    </row>
  </sheetData>
  <mergeCells count="16">
    <mergeCell ref="A2:G2"/>
    <mergeCell ref="A3:G3"/>
    <mergeCell ref="A4:G4"/>
    <mergeCell ref="A5:G5"/>
    <mergeCell ref="A6:G6"/>
    <mergeCell ref="A44:B44"/>
    <mergeCell ref="E44:G44"/>
    <mergeCell ref="A46:B46"/>
    <mergeCell ref="A7:G7"/>
    <mergeCell ref="A38:G39"/>
    <mergeCell ref="A41:G42"/>
    <mergeCell ref="A37:G37"/>
    <mergeCell ref="A14:B14"/>
    <mergeCell ref="A17:G17"/>
    <mergeCell ref="A40:G40"/>
    <mergeCell ref="A36:G36"/>
  </mergeCells>
  <printOptions horizontalCentered="1"/>
  <pageMargins left="0.59055118110236227" right="0.19685039370078741" top="0.70866141732283472" bottom="0.39370078740157483" header="0.15748031496062992" footer="0.11811023622047245"/>
  <pageSetup paperSize="9" scale="46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1"/>
  <sheetViews>
    <sheetView view="pageBreakPreview" topLeftCell="A52" zoomScale="60" zoomScaleNormal="60" workbookViewId="0">
      <selection activeCell="C106" sqref="C106"/>
    </sheetView>
  </sheetViews>
  <sheetFormatPr baseColWidth="10" defaultColWidth="11.42578125" defaultRowHeight="15" x14ac:dyDescent="0.25"/>
  <cols>
    <col min="1" max="1" width="21.7109375" style="50" customWidth="1"/>
    <col min="2" max="2" width="14.140625" style="50" customWidth="1"/>
    <col min="3" max="3" width="10.7109375" style="50" customWidth="1"/>
    <col min="4" max="4" width="10.28515625" style="50" customWidth="1"/>
    <col min="5" max="5" width="12" style="50" customWidth="1"/>
    <col min="6" max="10" width="13.7109375" style="50" customWidth="1"/>
    <col min="11" max="16384" width="11.42578125" style="50"/>
  </cols>
  <sheetData>
    <row r="1" spans="1:10" ht="94.9" customHeight="1" x14ac:dyDescent="0.25"/>
    <row r="2" spans="1:10" ht="17.25" customHeight="1" x14ac:dyDescent="0.25">
      <c r="A2" s="180" t="s">
        <v>34</v>
      </c>
      <c r="B2" s="180"/>
      <c r="C2" s="180"/>
      <c r="D2" s="180"/>
      <c r="E2" s="180"/>
      <c r="F2" s="180"/>
      <c r="G2" s="180"/>
      <c r="H2" s="180"/>
      <c r="I2" s="180"/>
      <c r="J2" s="180"/>
    </row>
    <row r="3" spans="1:10" ht="17.25" customHeight="1" x14ac:dyDescent="0.25">
      <c r="A3" s="180"/>
      <c r="B3" s="180"/>
      <c r="C3" s="180"/>
      <c r="D3" s="180"/>
      <c r="E3" s="180"/>
      <c r="F3" s="180"/>
      <c r="G3" s="180"/>
      <c r="H3" s="180"/>
      <c r="I3" s="180"/>
      <c r="J3" s="180"/>
    </row>
    <row r="4" spans="1:10" ht="17.25" customHeight="1" x14ac:dyDescent="0.25">
      <c r="A4" s="180"/>
      <c r="B4" s="180"/>
      <c r="C4" s="180"/>
      <c r="D4" s="180"/>
      <c r="E4" s="180"/>
      <c r="F4" s="180"/>
      <c r="G4" s="180"/>
      <c r="H4" s="180"/>
      <c r="I4" s="180"/>
      <c r="J4" s="180"/>
    </row>
    <row r="5" spans="1:10" ht="32.25" customHeight="1" x14ac:dyDescent="0.25">
      <c r="A5" s="181" t="e">
        <f>RESULTADOS!A3</f>
        <v>#REF!</v>
      </c>
      <c r="B5" s="182"/>
      <c r="C5" s="182"/>
      <c r="D5" s="182"/>
      <c r="E5" s="182"/>
      <c r="F5" s="182"/>
      <c r="G5" s="182"/>
      <c r="H5" s="182"/>
      <c r="I5" s="182"/>
      <c r="J5" s="183"/>
    </row>
    <row r="6" spans="1:10" ht="17.25" customHeight="1" x14ac:dyDescent="0.25">
      <c r="A6" s="188" t="s">
        <v>44</v>
      </c>
      <c r="B6" s="185"/>
      <c r="C6" s="185"/>
      <c r="D6" s="185"/>
      <c r="E6" s="185"/>
      <c r="F6" s="184" t="s">
        <v>36</v>
      </c>
      <c r="G6" s="185"/>
      <c r="H6" s="185"/>
      <c r="I6" s="185"/>
      <c r="J6" s="185"/>
    </row>
    <row r="7" spans="1:10" ht="17.25" customHeight="1" x14ac:dyDescent="0.25">
      <c r="A7" s="186"/>
      <c r="B7" s="187"/>
      <c r="C7" s="187"/>
      <c r="D7" s="187"/>
      <c r="E7" s="187"/>
      <c r="F7" s="186"/>
      <c r="G7" s="187"/>
      <c r="H7" s="187"/>
      <c r="I7" s="187"/>
      <c r="J7" s="187"/>
    </row>
    <row r="8" spans="1:10" ht="17.25" customHeight="1" x14ac:dyDescent="0.25">
      <c r="A8" s="51"/>
      <c r="J8" s="52"/>
    </row>
    <row r="9" spans="1:10" ht="17.25" customHeight="1" x14ac:dyDescent="0.25">
      <c r="A9" s="51"/>
      <c r="J9" s="52"/>
    </row>
    <row r="10" spans="1:10" ht="17.25" customHeight="1" x14ac:dyDescent="0.25">
      <c r="A10" s="51"/>
      <c r="J10" s="52"/>
    </row>
    <row r="11" spans="1:10" ht="17.25" customHeight="1" x14ac:dyDescent="0.25">
      <c r="A11" s="51"/>
      <c r="J11" s="52"/>
    </row>
    <row r="12" spans="1:10" ht="17.25" customHeight="1" x14ac:dyDescent="0.25">
      <c r="A12" s="51"/>
      <c r="J12" s="52"/>
    </row>
    <row r="13" spans="1:10" ht="17.25" customHeight="1" x14ac:dyDescent="0.25">
      <c r="A13" s="51"/>
      <c r="J13" s="52"/>
    </row>
    <row r="14" spans="1:10" ht="17.25" customHeight="1" x14ac:dyDescent="0.25">
      <c r="A14" s="51"/>
      <c r="J14" s="52"/>
    </row>
    <row r="15" spans="1:10" ht="17.25" customHeight="1" x14ac:dyDescent="0.25">
      <c r="A15" s="51"/>
      <c r="J15" s="52"/>
    </row>
    <row r="16" spans="1:10" ht="17.25" customHeight="1" x14ac:dyDescent="0.25">
      <c r="A16" s="51"/>
      <c r="J16" s="52"/>
    </row>
    <row r="17" spans="1:10" ht="17.25" customHeight="1" x14ac:dyDescent="0.25">
      <c r="A17" s="51"/>
      <c r="J17" s="52"/>
    </row>
    <row r="18" spans="1:10" ht="17.25" customHeight="1" x14ac:dyDescent="0.25">
      <c r="A18" s="51"/>
      <c r="J18" s="52"/>
    </row>
    <row r="19" spans="1:10" ht="17.25" customHeight="1" x14ac:dyDescent="0.25">
      <c r="A19" s="51"/>
      <c r="J19" s="52"/>
    </row>
    <row r="20" spans="1:10" ht="17.25" customHeight="1" x14ac:dyDescent="0.25">
      <c r="A20" s="51"/>
      <c r="J20" s="52"/>
    </row>
    <row r="21" spans="1:10" ht="17.25" customHeight="1" x14ac:dyDescent="0.25">
      <c r="A21" s="51"/>
      <c r="J21" s="52"/>
    </row>
    <row r="22" spans="1:10" ht="17.25" customHeight="1" x14ac:dyDescent="0.25">
      <c r="A22" s="51"/>
      <c r="J22" s="52"/>
    </row>
    <row r="23" spans="1:10" ht="17.25" customHeight="1" x14ac:dyDescent="0.25">
      <c r="A23" s="51"/>
      <c r="J23" s="52"/>
    </row>
    <row r="24" spans="1:10" ht="17.25" customHeight="1" x14ac:dyDescent="0.25">
      <c r="A24" s="51"/>
      <c r="J24" s="52"/>
    </row>
    <row r="25" spans="1:10" ht="17.25" customHeight="1" x14ac:dyDescent="0.25">
      <c r="A25" s="51"/>
      <c r="J25" s="52"/>
    </row>
    <row r="26" spans="1:10" ht="17.25" customHeight="1" x14ac:dyDescent="0.25">
      <c r="A26" s="51"/>
      <c r="J26" s="52"/>
    </row>
    <row r="27" spans="1:10" ht="17.25" customHeight="1" x14ac:dyDescent="0.25">
      <c r="A27" s="51"/>
      <c r="J27" s="52"/>
    </row>
    <row r="28" spans="1:10" ht="17.25" customHeight="1" x14ac:dyDescent="0.25">
      <c r="A28" s="184" t="s">
        <v>37</v>
      </c>
      <c r="B28" s="185"/>
      <c r="C28" s="185"/>
      <c r="D28" s="185"/>
      <c r="E28" s="185"/>
      <c r="F28" s="184" t="s">
        <v>38</v>
      </c>
      <c r="G28" s="185"/>
      <c r="H28" s="185"/>
      <c r="I28" s="185"/>
      <c r="J28" s="185"/>
    </row>
    <row r="29" spans="1:10" ht="17.25" customHeight="1" x14ac:dyDescent="0.25">
      <c r="A29" s="186"/>
      <c r="B29" s="187"/>
      <c r="C29" s="187"/>
      <c r="D29" s="187"/>
      <c r="E29" s="187"/>
      <c r="F29" s="186"/>
      <c r="G29" s="187"/>
      <c r="H29" s="187"/>
      <c r="I29" s="187"/>
      <c r="J29" s="187"/>
    </row>
    <row r="30" spans="1:10" ht="17.25" customHeight="1" x14ac:dyDescent="0.25">
      <c r="A30" s="51"/>
      <c r="J30" s="52"/>
    </row>
    <row r="31" spans="1:10" ht="17.25" customHeight="1" x14ac:dyDescent="0.25">
      <c r="A31" s="51"/>
      <c r="J31" s="52"/>
    </row>
    <row r="32" spans="1:10" ht="17.25" customHeight="1" x14ac:dyDescent="0.25">
      <c r="A32" s="51"/>
      <c r="J32" s="52"/>
    </row>
    <row r="33" spans="1:10" ht="17.25" customHeight="1" x14ac:dyDescent="0.25">
      <c r="A33" s="51"/>
      <c r="J33" s="52"/>
    </row>
    <row r="34" spans="1:10" ht="17.25" customHeight="1" x14ac:dyDescent="0.25">
      <c r="A34" s="51"/>
      <c r="J34" s="52"/>
    </row>
    <row r="35" spans="1:10" ht="17.25" customHeight="1" x14ac:dyDescent="0.25">
      <c r="A35" s="51"/>
      <c r="J35" s="52"/>
    </row>
    <row r="36" spans="1:10" ht="17.25" customHeight="1" x14ac:dyDescent="0.25">
      <c r="A36" s="51"/>
      <c r="J36" s="52"/>
    </row>
    <row r="37" spans="1:10" ht="17.25" customHeight="1" x14ac:dyDescent="0.25">
      <c r="A37" s="51"/>
      <c r="J37" s="52"/>
    </row>
    <row r="38" spans="1:10" ht="17.25" customHeight="1" x14ac:dyDescent="0.25">
      <c r="A38" s="51"/>
      <c r="J38" s="52"/>
    </row>
    <row r="39" spans="1:10" ht="17.25" customHeight="1" x14ac:dyDescent="0.25">
      <c r="A39" s="51"/>
      <c r="J39" s="52"/>
    </row>
    <row r="40" spans="1:10" ht="17.25" customHeight="1" x14ac:dyDescent="0.25">
      <c r="A40" s="51"/>
      <c r="J40" s="52"/>
    </row>
    <row r="41" spans="1:10" ht="17.25" customHeight="1" x14ac:dyDescent="0.25">
      <c r="A41" s="51"/>
      <c r="J41" s="52"/>
    </row>
    <row r="42" spans="1:10" ht="17.25" customHeight="1" x14ac:dyDescent="0.25">
      <c r="A42" s="51"/>
      <c r="J42" s="52"/>
    </row>
    <row r="43" spans="1:10" ht="17.25" customHeight="1" x14ac:dyDescent="0.25">
      <c r="A43" s="51"/>
      <c r="J43" s="52"/>
    </row>
    <row r="44" spans="1:10" ht="17.25" customHeight="1" x14ac:dyDescent="0.25">
      <c r="A44" s="51"/>
      <c r="J44" s="52"/>
    </row>
    <row r="45" spans="1:10" ht="17.25" customHeight="1" x14ac:dyDescent="0.25">
      <c r="A45" s="51"/>
      <c r="J45" s="52"/>
    </row>
    <row r="46" spans="1:10" ht="17.25" customHeight="1" x14ac:dyDescent="0.25">
      <c r="A46" s="51"/>
      <c r="J46" s="52"/>
    </row>
    <row r="47" spans="1:10" ht="17.25" customHeight="1" x14ac:dyDescent="0.25">
      <c r="A47" s="51"/>
      <c r="J47" s="52"/>
    </row>
    <row r="48" spans="1:10" ht="17.25" customHeight="1" x14ac:dyDescent="0.25">
      <c r="A48" s="51"/>
      <c r="J48" s="52"/>
    </row>
    <row r="49" spans="1:10" ht="17.25" customHeight="1" x14ac:dyDescent="0.25">
      <c r="A49" s="51"/>
      <c r="J49" s="52"/>
    </row>
    <row r="50" spans="1:10" ht="17.25" customHeight="1" x14ac:dyDescent="0.25">
      <c r="A50" s="180" t="s">
        <v>34</v>
      </c>
      <c r="B50" s="180"/>
      <c r="C50" s="180"/>
      <c r="D50" s="180"/>
      <c r="E50" s="180"/>
      <c r="F50" s="180"/>
      <c r="G50" s="180"/>
      <c r="H50" s="180"/>
      <c r="I50" s="180"/>
      <c r="J50" s="180"/>
    </row>
    <row r="51" spans="1:10" ht="17.25" customHeight="1" x14ac:dyDescent="0.25">
      <c r="A51" s="180"/>
      <c r="B51" s="180"/>
      <c r="C51" s="180"/>
      <c r="D51" s="180"/>
      <c r="E51" s="180"/>
      <c r="F51" s="180"/>
      <c r="G51" s="180"/>
      <c r="H51" s="180"/>
      <c r="I51" s="180"/>
      <c r="J51" s="180"/>
    </row>
    <row r="52" spans="1:10" ht="17.25" customHeight="1" x14ac:dyDescent="0.25">
      <c r="A52" s="180" t="e">
        <f>+A5</f>
        <v>#REF!</v>
      </c>
      <c r="B52" s="180"/>
      <c r="C52" s="180"/>
      <c r="D52" s="180"/>
      <c r="E52" s="180"/>
      <c r="F52" s="180"/>
      <c r="G52" s="180"/>
      <c r="H52" s="180"/>
      <c r="I52" s="180"/>
      <c r="J52" s="180"/>
    </row>
    <row r="53" spans="1:10" ht="30.75" customHeight="1" x14ac:dyDescent="0.25">
      <c r="A53" s="181" t="e">
        <f>A5</f>
        <v>#REF!</v>
      </c>
      <c r="B53" s="182"/>
      <c r="C53" s="182"/>
      <c r="D53" s="182"/>
      <c r="E53" s="182"/>
      <c r="F53" s="182" t="s">
        <v>35</v>
      </c>
      <c r="G53" s="182"/>
      <c r="H53" s="182"/>
      <c r="I53" s="182"/>
      <c r="J53" s="183"/>
    </row>
    <row r="54" spans="1:10" ht="17.25" customHeight="1" x14ac:dyDescent="0.25">
      <c r="A54" s="184" t="s">
        <v>39</v>
      </c>
      <c r="B54" s="185"/>
      <c r="C54" s="185"/>
      <c r="D54" s="185"/>
      <c r="E54" s="185"/>
      <c r="F54" s="184" t="s">
        <v>40</v>
      </c>
      <c r="G54" s="185"/>
      <c r="H54" s="185"/>
      <c r="I54" s="185"/>
      <c r="J54" s="185"/>
    </row>
    <row r="55" spans="1:10" ht="17.25" customHeight="1" x14ac:dyDescent="0.25">
      <c r="A55" s="186"/>
      <c r="B55" s="187"/>
      <c r="C55" s="187"/>
      <c r="D55" s="187"/>
      <c r="E55" s="187"/>
      <c r="F55" s="186"/>
      <c r="G55" s="187"/>
      <c r="H55" s="187"/>
      <c r="I55" s="187"/>
      <c r="J55" s="187"/>
    </row>
    <row r="56" spans="1:10" ht="17.25" customHeight="1" x14ac:dyDescent="0.25">
      <c r="A56" s="51"/>
      <c r="J56" s="52"/>
    </row>
    <row r="57" spans="1:10" ht="17.25" customHeight="1" x14ac:dyDescent="0.25">
      <c r="A57" s="51"/>
      <c r="J57" s="52"/>
    </row>
    <row r="58" spans="1:10" ht="17.25" customHeight="1" x14ac:dyDescent="0.25">
      <c r="A58" s="51"/>
      <c r="J58" s="52"/>
    </row>
    <row r="59" spans="1:10" ht="17.25" customHeight="1" x14ac:dyDescent="0.25">
      <c r="A59" s="51"/>
      <c r="J59" s="52"/>
    </row>
    <row r="60" spans="1:10" ht="17.25" customHeight="1" x14ac:dyDescent="0.25">
      <c r="A60" s="51"/>
      <c r="J60" s="52"/>
    </row>
    <row r="61" spans="1:10" ht="17.25" customHeight="1" x14ac:dyDescent="0.25">
      <c r="A61" s="51"/>
      <c r="J61" s="52"/>
    </row>
    <row r="62" spans="1:10" ht="17.25" customHeight="1" x14ac:dyDescent="0.25">
      <c r="A62" s="51"/>
      <c r="J62" s="52"/>
    </row>
    <row r="63" spans="1:10" ht="17.25" customHeight="1" x14ac:dyDescent="0.25">
      <c r="A63" s="51"/>
      <c r="J63" s="52"/>
    </row>
    <row r="64" spans="1:10" ht="17.25" customHeight="1" x14ac:dyDescent="0.25">
      <c r="A64" s="51"/>
      <c r="J64" s="52"/>
    </row>
    <row r="65" spans="1:10" ht="17.25" customHeight="1" x14ac:dyDescent="0.25">
      <c r="A65" s="51"/>
      <c r="J65" s="52"/>
    </row>
    <row r="66" spans="1:10" ht="17.25" customHeight="1" x14ac:dyDescent="0.25">
      <c r="A66" s="51"/>
      <c r="J66" s="52"/>
    </row>
    <row r="67" spans="1:10" ht="17.25" customHeight="1" x14ac:dyDescent="0.25">
      <c r="A67" s="51"/>
      <c r="J67" s="52"/>
    </row>
    <row r="68" spans="1:10" ht="17.25" customHeight="1" x14ac:dyDescent="0.25">
      <c r="A68" s="51"/>
      <c r="J68" s="52"/>
    </row>
    <row r="69" spans="1:10" ht="17.25" customHeight="1" x14ac:dyDescent="0.25">
      <c r="A69" s="51"/>
      <c r="J69" s="52"/>
    </row>
    <row r="70" spans="1:10" ht="17.25" customHeight="1" x14ac:dyDescent="0.25">
      <c r="A70" s="51"/>
      <c r="J70" s="52"/>
    </row>
    <row r="71" spans="1:10" ht="17.25" customHeight="1" x14ac:dyDescent="0.25">
      <c r="A71" s="51"/>
      <c r="J71" s="52"/>
    </row>
    <row r="72" spans="1:10" ht="17.25" customHeight="1" x14ac:dyDescent="0.25">
      <c r="A72" s="51"/>
      <c r="J72" s="52"/>
    </row>
    <row r="73" spans="1:10" ht="17.25" customHeight="1" x14ac:dyDescent="0.25">
      <c r="A73" s="51"/>
      <c r="J73" s="52"/>
    </row>
    <row r="74" spans="1:10" ht="17.25" customHeight="1" x14ac:dyDescent="0.25">
      <c r="A74" s="51"/>
      <c r="J74" s="52"/>
    </row>
    <row r="75" spans="1:10" ht="17.25" customHeight="1" x14ac:dyDescent="0.25">
      <c r="A75" s="51"/>
      <c r="J75" s="52"/>
    </row>
    <row r="76" spans="1:10" ht="17.25" customHeight="1" x14ac:dyDescent="0.25">
      <c r="A76" s="184" t="s">
        <v>41</v>
      </c>
      <c r="B76" s="185"/>
      <c r="C76" s="185"/>
      <c r="D76" s="185"/>
      <c r="E76" s="185"/>
      <c r="F76" s="184" t="s">
        <v>42</v>
      </c>
      <c r="G76" s="185"/>
      <c r="H76" s="185"/>
      <c r="I76" s="185"/>
      <c r="J76" s="185"/>
    </row>
    <row r="77" spans="1:10" ht="17.25" customHeight="1" x14ac:dyDescent="0.25">
      <c r="A77" s="186"/>
      <c r="B77" s="187"/>
      <c r="C77" s="187"/>
      <c r="D77" s="187"/>
      <c r="E77" s="187"/>
      <c r="F77" s="186"/>
      <c r="G77" s="187"/>
      <c r="H77" s="187"/>
      <c r="I77" s="187"/>
      <c r="J77" s="187"/>
    </row>
    <row r="78" spans="1:10" ht="17.25" customHeight="1" x14ac:dyDescent="0.25">
      <c r="A78" s="51"/>
      <c r="J78" s="52"/>
    </row>
    <row r="79" spans="1:10" ht="17.25" customHeight="1" x14ac:dyDescent="0.25">
      <c r="A79" s="51"/>
      <c r="J79" s="52"/>
    </row>
    <row r="80" spans="1:10" ht="17.25" customHeight="1" x14ac:dyDescent="0.25">
      <c r="A80" s="51"/>
      <c r="J80" s="52"/>
    </row>
    <row r="81" spans="1:10" ht="17.25" customHeight="1" x14ac:dyDescent="0.25">
      <c r="A81" s="51"/>
      <c r="J81" s="52"/>
    </row>
    <row r="82" spans="1:10" ht="17.25" customHeight="1" x14ac:dyDescent="0.25">
      <c r="A82" s="51"/>
      <c r="J82" s="52"/>
    </row>
    <row r="83" spans="1:10" ht="17.25" customHeight="1" x14ac:dyDescent="0.25">
      <c r="A83" s="51"/>
      <c r="J83" s="52"/>
    </row>
    <row r="84" spans="1:10" ht="17.25" customHeight="1" x14ac:dyDescent="0.25">
      <c r="A84" s="51"/>
      <c r="J84" s="52"/>
    </row>
    <row r="85" spans="1:10" ht="17.25" customHeight="1" x14ac:dyDescent="0.25">
      <c r="A85" s="51"/>
      <c r="J85" s="52"/>
    </row>
    <row r="86" spans="1:10" ht="17.25" customHeight="1" x14ac:dyDescent="0.25">
      <c r="A86" s="51"/>
      <c r="J86" s="52"/>
    </row>
    <row r="87" spans="1:10" ht="17.25" customHeight="1" x14ac:dyDescent="0.25">
      <c r="A87" s="51"/>
      <c r="J87" s="52"/>
    </row>
    <row r="88" spans="1:10" ht="17.25" customHeight="1" x14ac:dyDescent="0.25">
      <c r="A88" s="51"/>
      <c r="J88" s="52"/>
    </row>
    <row r="89" spans="1:10" ht="17.25" customHeight="1" x14ac:dyDescent="0.25">
      <c r="A89" s="51"/>
      <c r="J89" s="52"/>
    </row>
    <row r="90" spans="1:10" ht="17.25" customHeight="1" x14ac:dyDescent="0.25">
      <c r="A90" s="51"/>
      <c r="J90" s="52"/>
    </row>
    <row r="91" spans="1:10" ht="17.25" customHeight="1" x14ac:dyDescent="0.25">
      <c r="A91" s="51"/>
      <c r="J91" s="52"/>
    </row>
    <row r="92" spans="1:10" ht="17.25" customHeight="1" x14ac:dyDescent="0.25">
      <c r="A92" s="51"/>
      <c r="J92" s="52"/>
    </row>
    <row r="93" spans="1:10" ht="17.25" customHeight="1" x14ac:dyDescent="0.25">
      <c r="A93" s="51"/>
      <c r="J93" s="52"/>
    </row>
    <row r="94" spans="1:10" ht="17.25" customHeight="1" x14ac:dyDescent="0.25">
      <c r="A94" s="51"/>
      <c r="J94" s="52"/>
    </row>
    <row r="95" spans="1:10" ht="17.25" customHeight="1" x14ac:dyDescent="0.25">
      <c r="A95" s="51"/>
      <c r="J95" s="52"/>
    </row>
    <row r="96" spans="1:10" ht="17.25" customHeight="1" x14ac:dyDescent="0.25">
      <c r="A96" s="51"/>
      <c r="J96" s="52"/>
    </row>
    <row r="97" spans="1:10" ht="17.25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5"/>
    </row>
    <row r="98" spans="1:10" ht="84" customHeight="1" x14ac:dyDescent="0.25">
      <c r="A98" s="51"/>
      <c r="J98" s="52"/>
    </row>
    <row r="99" spans="1:10" ht="16.899999999999999" customHeight="1" x14ac:dyDescent="0.25">
      <c r="A99" s="189" t="str">
        <f>RESULTADOS!A44</f>
        <v>REPRESENTANTE LEGAL DE LA EMPRESA</v>
      </c>
      <c r="B99" s="189"/>
      <c r="C99" s="189"/>
      <c r="D99" s="189"/>
      <c r="J99" s="52"/>
    </row>
    <row r="100" spans="1:10" ht="17.25" customHeight="1" x14ac:dyDescent="0.25">
      <c r="A100" s="179" t="str">
        <f>RESULTADOS!A45</f>
        <v xml:space="preserve">Nombres y Apellidos: </v>
      </c>
      <c r="B100" s="179"/>
      <c r="C100" s="179"/>
      <c r="D100" s="179"/>
      <c r="E100" s="179"/>
      <c r="F100" s="179"/>
      <c r="G100" s="179"/>
      <c r="H100" s="179"/>
      <c r="I100" s="179"/>
      <c r="J100" s="190"/>
    </row>
    <row r="101" spans="1:10" ht="17.25" customHeight="1" x14ac:dyDescent="0.25">
      <c r="A101" s="179" t="str">
        <f>RESULTADOS!A46</f>
        <v>DNI:</v>
      </c>
      <c r="B101" s="179"/>
      <c r="C101" s="179"/>
      <c r="D101" s="179"/>
      <c r="J101" s="52"/>
    </row>
  </sheetData>
  <mergeCells count="15">
    <mergeCell ref="A101:D101"/>
    <mergeCell ref="A2:J4"/>
    <mergeCell ref="A5:J5"/>
    <mergeCell ref="F6:J7"/>
    <mergeCell ref="A28:E29"/>
    <mergeCell ref="F28:J29"/>
    <mergeCell ref="A6:E7"/>
    <mergeCell ref="A50:J52"/>
    <mergeCell ref="A53:J53"/>
    <mergeCell ref="A54:E55"/>
    <mergeCell ref="F54:J55"/>
    <mergeCell ref="A76:E77"/>
    <mergeCell ref="F76:J77"/>
    <mergeCell ref="A99:D99"/>
    <mergeCell ref="A100:J100"/>
  </mergeCells>
  <pageMargins left="0.70866141732283472" right="0.11811023622047245" top="0.74803149606299213" bottom="0.74803149606299213" header="0.31496062992125984" footer="0.31496062992125984"/>
  <pageSetup paperSize="9" scale="67" orientation="portrait" r:id="rId1"/>
  <rowBreaks count="1" manualBreakCount="1">
    <brk id="49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CARTILLA AD</vt:lpstr>
      <vt:lpstr>RESULTADOS</vt:lpstr>
      <vt:lpstr>REGISTRO FOTOGRÁFICO</vt:lpstr>
      <vt:lpstr>'CARTILLA AD'!Área_de_impresión</vt:lpstr>
      <vt:lpstr>'REGISTRO FOTOGRÁFICO'!Área_de_impresión</vt:lpstr>
      <vt:lpstr>RESULTADOS!Área_de_impresión</vt:lpstr>
      <vt:lpstr>CUMPLE</vt:lpstr>
      <vt:lpstr>'REGISTRO FOTOGRÁFICO'!Títulos_a_imprimir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Paolo Gutiérrez</dc:creator>
  <cp:lastModifiedBy>Mercedes Diaz Mejia</cp:lastModifiedBy>
  <cp:lastPrinted>2020-10-14T21:30:54Z</cp:lastPrinted>
  <dcterms:created xsi:type="dcterms:W3CDTF">2011-08-18T16:45:39Z</dcterms:created>
  <dcterms:modified xsi:type="dcterms:W3CDTF">2021-11-22T14:48:01Z</dcterms:modified>
</cp:coreProperties>
</file>