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64" activeTab="0"/>
  </bookViews>
  <sheets>
    <sheet name="RESUMEN" sheetId="1" r:id="rId1"/>
  </sheets>
  <definedNames>
    <definedName name="_xlnm.Print_Area" localSheetId="0">'RESUMEN'!$B$1:$E$42</definedName>
  </definedNames>
  <calcPr fullCalcOnLoad="1"/>
</workbook>
</file>

<file path=xl/sharedStrings.xml><?xml version="1.0" encoding="utf-8"?>
<sst xmlns="http://schemas.openxmlformats.org/spreadsheetml/2006/main" count="51" uniqueCount="50">
  <si>
    <t>OPERATIVOS</t>
  </si>
  <si>
    <t>TRATA DE PERSONAS</t>
  </si>
  <si>
    <t>MAMPARAS</t>
  </si>
  <si>
    <t>RECICLADORES</t>
  </si>
  <si>
    <t>MALECONES Y ACANTILADOS</t>
  </si>
  <si>
    <t>PARANTES</t>
  </si>
  <si>
    <t>PATRULLAJE INTEGRADO</t>
  </si>
  <si>
    <t>HALCONES</t>
  </si>
  <si>
    <t>CAMBISTAS</t>
  </si>
  <si>
    <t>ORNATO</t>
  </si>
  <si>
    <t>MENDICIDAD</t>
  </si>
  <si>
    <t>POS</t>
  </si>
  <si>
    <t>MOTOS LINEALES</t>
  </si>
  <si>
    <t>CACHINEROS</t>
  </si>
  <si>
    <t>BASTA DE ENGAÑO</t>
  </si>
  <si>
    <t>BICICLETAS</t>
  </si>
  <si>
    <t>MOTO COLECTIVO</t>
  </si>
  <si>
    <t>RESTAURANTES</t>
  </si>
  <si>
    <t>AUTOS Y MOTOS</t>
  </si>
  <si>
    <t>ALCOHOLEMIA</t>
  </si>
  <si>
    <t>NO ARMES TU CARPA EN MI MALECON</t>
  </si>
  <si>
    <t>Enero</t>
  </si>
  <si>
    <t>Febrero</t>
  </si>
  <si>
    <t>Marzo</t>
  </si>
  <si>
    <t>TOTAL</t>
  </si>
  <si>
    <t>APOYO A COLEGIOS</t>
  </si>
  <si>
    <t xml:space="preserve">CAJEROS AUTOMATICOS </t>
  </si>
  <si>
    <t>COMERCIO AMBULATORIO</t>
  </si>
  <si>
    <t xml:space="preserve">CONSERJES </t>
  </si>
  <si>
    <t>HOTELES</t>
  </si>
  <si>
    <t xml:space="preserve">IGLESIAS </t>
  </si>
  <si>
    <t>LAVADORES DE VEHÍCULOS</t>
  </si>
  <si>
    <t>LUCIÉRNAGAS</t>
  </si>
  <si>
    <t>OBRAS DE CONSTRUCCIÓN</t>
  </si>
  <si>
    <t xml:space="preserve">ORDEN Y CONTROL </t>
  </si>
  <si>
    <t>OTROS (BLANCOS)</t>
  </si>
  <si>
    <t>SATURACIÓN</t>
  </si>
  <si>
    <t>TAXISTAS DORMITANDO</t>
  </si>
  <si>
    <t>VERIFICACIÓN DE PUENTES</t>
  </si>
  <si>
    <t>VIGILANTES EN OBRAS DE CONSTRUCCIÓN</t>
  </si>
  <si>
    <t>OPERATIVOS REALIZADOS ENERO - MARZO 2019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</si>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</sst>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00000"/>
    <numFmt numFmtId="187" formatCode="0.00000"/>
    <numFmt numFmtId="188" formatCode="0.0000"/>
    <numFmt numFmtId="189" formatCode="0.000"/>
    <numFmt numFmtId="190" formatCode="[$-280A]hh:mm:ss\ AM/PM"/>
    <numFmt numFmtId="191" formatCode="h:mm:ss;@"/>
    <numFmt numFmtId="192" formatCode="0.000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0.00000000"/>
    <numFmt numFmtId="199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2" fillId="0" borderId="10" xfId="0" applyFont="1" applyBorder="1" applyAlignment="1">
      <alignment horizontal="left" wrapText="1" readingOrder="1"/>
    </xf>
    <xf numFmtId="0" fontId="43" fillId="0" borderId="10" xfId="0" applyFont="1" applyFill="1" applyBorder="1" applyAlignment="1">
      <alignment horizontal="center" vertical="center" wrapText="1" readingOrder="1"/>
    </xf>
    <xf numFmtId="0" fontId="43" fillId="0" borderId="10" xfId="0" applyFont="1" applyBorder="1" applyAlignment="1">
      <alignment horizontal="center" vertical="center" wrapText="1" readingOrder="1"/>
    </xf>
    <xf numFmtId="0" fontId="43" fillId="0" borderId="10" xfId="0" applyFont="1" applyBorder="1" applyAlignment="1">
      <alignment horizont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left" wrapText="1" readingOrder="1"/>
    </xf>
    <xf numFmtId="0" fontId="43" fillId="0" borderId="10" xfId="0" applyFont="1" applyFill="1" applyBorder="1" applyAlignment="1">
      <alignment horizontal="center" wrapText="1" readingOrder="1"/>
    </xf>
    <xf numFmtId="0" fontId="44" fillId="33" borderId="10" xfId="0" applyFont="1" applyFill="1" applyBorder="1" applyAlignment="1">
      <alignment horizontal="left" wrapText="1" readingOrder="1"/>
    </xf>
    <xf numFmtId="3" fontId="44" fillId="33" borderId="10" xfId="0" applyNumberFormat="1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 readingOrder="1"/>
    </xf>
    <xf numFmtId="0" fontId="44" fillId="33" borderId="12" xfId="0" applyFont="1" applyFill="1" applyBorder="1" applyAlignment="1">
      <alignment horizontal="center" vertical="center" wrapText="1" readingOrder="1"/>
    </xf>
    <xf numFmtId="0" fontId="44" fillId="33" borderId="13" xfId="0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2"/>
  <sheetViews>
    <sheetView tabSelected="1" zoomScalePageLayoutView="0" workbookViewId="0" topLeftCell="A1">
      <selection activeCell="B5" sqref="B5:B6"/>
    </sheetView>
  </sheetViews>
  <sheetFormatPr defaultColWidth="11.421875" defaultRowHeight="12.75"/>
  <cols>
    <col min="2" max="2" width="43.00390625" style="0" customWidth="1"/>
    <col min="11" max="11" width="11.421875" style="0" customWidth="1"/>
    <col min="13" max="13" width="12.7109375" style="0" customWidth="1"/>
  </cols>
  <sheetData>
    <row r="3" spans="2:5" ht="12.75">
      <c r="B3" s="10" t="s">
        <v>40</v>
      </c>
      <c r="C3" s="10"/>
      <c r="D3" s="10"/>
      <c r="E3" s="10"/>
    </row>
    <row r="5" spans="2:15" ht="15.75">
      <c r="B5" s="9" t="s">
        <v>0</v>
      </c>
      <c r="C5" s="16">
        <v>2019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2:15" ht="24" customHeight="1">
      <c r="B6" s="9"/>
      <c r="C6" s="5" t="s">
        <v>21</v>
      </c>
      <c r="D6" s="5" t="s">
        <v>22</v>
      </c>
      <c r="E6" s="5" t="s">
        <v>23</v>
      </c>
      <c r="F6" s="5" t="s">
        <v>41</v>
      </c>
      <c r="G6" s="5" t="s">
        <v>42</v>
      </c>
      <c r="H6" s="5" t="s">
        <v>43</v>
      </c>
      <c r="I6" s="5" t="s">
        <v>44</v>
      </c>
      <c r="J6" s="5" t="s">
        <v>45</v>
      </c>
      <c r="K6" s="5" t="s">
        <v>46</v>
      </c>
      <c r="L6" s="5" t="s">
        <v>47</v>
      </c>
      <c r="M6" s="5" t="s">
        <v>48</v>
      </c>
      <c r="N6" s="5" t="s">
        <v>49</v>
      </c>
      <c r="O6" s="5" t="s">
        <v>24</v>
      </c>
    </row>
    <row r="7" spans="2:15" ht="16.5" customHeight="1">
      <c r="B7" s="1" t="s">
        <v>19</v>
      </c>
      <c r="C7" s="2">
        <v>0</v>
      </c>
      <c r="D7" s="3">
        <v>6</v>
      </c>
      <c r="E7" s="3">
        <v>10</v>
      </c>
      <c r="F7" s="8">
        <v>10</v>
      </c>
      <c r="G7" s="8">
        <v>8</v>
      </c>
      <c r="H7" s="8">
        <v>8</v>
      </c>
      <c r="I7" s="8">
        <v>8</v>
      </c>
      <c r="J7" s="8">
        <v>9</v>
      </c>
      <c r="K7" s="8">
        <v>16</v>
      </c>
      <c r="L7" s="8">
        <v>13</v>
      </c>
      <c r="M7" s="8">
        <v>14</v>
      </c>
      <c r="N7" s="8">
        <v>14</v>
      </c>
      <c r="O7" s="15">
        <f>SUM(C7:N7)</f>
        <v>116</v>
      </c>
    </row>
    <row r="8" spans="2:15" ht="16.5" customHeight="1">
      <c r="B8" s="1" t="s">
        <v>25</v>
      </c>
      <c r="C8" s="2">
        <v>0</v>
      </c>
      <c r="D8" s="3">
        <v>0</v>
      </c>
      <c r="E8" s="3">
        <v>10</v>
      </c>
      <c r="F8" s="6">
        <v>11</v>
      </c>
      <c r="G8" s="6">
        <v>14</v>
      </c>
      <c r="H8" s="6">
        <f>14+1</f>
        <v>15</v>
      </c>
      <c r="I8" s="6">
        <v>18</v>
      </c>
      <c r="J8" s="6">
        <v>29</v>
      </c>
      <c r="K8" s="6">
        <v>27</v>
      </c>
      <c r="L8" s="6">
        <v>9</v>
      </c>
      <c r="M8" s="6">
        <v>10</v>
      </c>
      <c r="N8" s="6">
        <v>6</v>
      </c>
      <c r="O8" s="15">
        <f aca="true" t="shared" si="0" ref="O8:O41">SUM(C8:N8)</f>
        <v>149</v>
      </c>
    </row>
    <row r="9" spans="2:15" ht="16.5" customHeight="1">
      <c r="B9" s="1" t="s">
        <v>18</v>
      </c>
      <c r="C9" s="2">
        <v>2</v>
      </c>
      <c r="D9" s="3">
        <v>1</v>
      </c>
      <c r="E9" s="3">
        <v>5</v>
      </c>
      <c r="F9" s="6">
        <v>2</v>
      </c>
      <c r="G9" s="6">
        <v>4</v>
      </c>
      <c r="H9" s="6">
        <f>5+4</f>
        <v>9</v>
      </c>
      <c r="I9" s="6">
        <v>26</v>
      </c>
      <c r="J9" s="6">
        <v>30</v>
      </c>
      <c r="K9" s="6">
        <v>23</v>
      </c>
      <c r="L9" s="6">
        <v>5</v>
      </c>
      <c r="M9" s="6">
        <v>9</v>
      </c>
      <c r="N9" s="6">
        <v>11</v>
      </c>
      <c r="O9" s="15">
        <f t="shared" si="0"/>
        <v>127</v>
      </c>
    </row>
    <row r="10" spans="2:15" ht="16.5" customHeight="1">
      <c r="B10" s="1" t="s">
        <v>14</v>
      </c>
      <c r="C10" s="2">
        <v>50</v>
      </c>
      <c r="D10" s="3">
        <v>48</v>
      </c>
      <c r="E10" s="3">
        <v>28</v>
      </c>
      <c r="F10" s="6">
        <v>30</v>
      </c>
      <c r="G10" s="6">
        <v>15</v>
      </c>
      <c r="H10" s="6">
        <f>15+1</f>
        <v>16</v>
      </c>
      <c r="I10" s="6">
        <v>22</v>
      </c>
      <c r="J10" s="6">
        <v>19</v>
      </c>
      <c r="K10" s="6">
        <v>13</v>
      </c>
      <c r="L10" s="6">
        <v>25</v>
      </c>
      <c r="M10" s="6">
        <v>14</v>
      </c>
      <c r="N10" s="6">
        <v>21</v>
      </c>
      <c r="O10" s="15">
        <f t="shared" si="0"/>
        <v>301</v>
      </c>
    </row>
    <row r="11" spans="2:15" ht="16.5" customHeight="1">
      <c r="B11" s="1" t="s">
        <v>15</v>
      </c>
      <c r="C11" s="2">
        <v>22</v>
      </c>
      <c r="D11" s="3">
        <v>32</v>
      </c>
      <c r="E11" s="3">
        <v>28</v>
      </c>
      <c r="F11" s="6">
        <v>32</v>
      </c>
      <c r="G11" s="6">
        <v>22</v>
      </c>
      <c r="H11" s="6">
        <f>17+3</f>
        <v>20</v>
      </c>
      <c r="I11" s="6">
        <v>20</v>
      </c>
      <c r="J11" s="6">
        <v>10</v>
      </c>
      <c r="K11" s="6">
        <v>18</v>
      </c>
      <c r="L11" s="6">
        <v>4</v>
      </c>
      <c r="M11" s="6">
        <v>0</v>
      </c>
      <c r="N11" s="6">
        <v>0</v>
      </c>
      <c r="O11" s="15">
        <f t="shared" si="0"/>
        <v>208</v>
      </c>
    </row>
    <row r="12" spans="2:15" ht="16.5" customHeight="1">
      <c r="B12" s="1" t="s">
        <v>13</v>
      </c>
      <c r="C12" s="2">
        <v>39</v>
      </c>
      <c r="D12" s="3">
        <v>34</v>
      </c>
      <c r="E12" s="3">
        <v>39</v>
      </c>
      <c r="F12" s="6">
        <v>44</v>
      </c>
      <c r="G12" s="6">
        <v>40</v>
      </c>
      <c r="H12" s="6">
        <f>27+3</f>
        <v>30</v>
      </c>
      <c r="I12" s="6">
        <v>47</v>
      </c>
      <c r="J12" s="6">
        <v>37</v>
      </c>
      <c r="K12" s="6">
        <v>38</v>
      </c>
      <c r="L12" s="6">
        <v>33</v>
      </c>
      <c r="M12" s="6">
        <v>33</v>
      </c>
      <c r="N12" s="6">
        <v>35</v>
      </c>
      <c r="O12" s="15">
        <f t="shared" si="0"/>
        <v>449</v>
      </c>
    </row>
    <row r="13" spans="2:15" ht="16.5" customHeight="1">
      <c r="B13" s="1" t="s">
        <v>26</v>
      </c>
      <c r="C13" s="2">
        <v>116</v>
      </c>
      <c r="D13" s="3">
        <v>78</v>
      </c>
      <c r="E13" s="3">
        <v>84</v>
      </c>
      <c r="F13" s="6">
        <v>63</v>
      </c>
      <c r="G13" s="6">
        <v>55</v>
      </c>
      <c r="H13" s="6">
        <f>50+8</f>
        <v>58</v>
      </c>
      <c r="I13" s="6">
        <v>88</v>
      </c>
      <c r="J13" s="6">
        <v>114</v>
      </c>
      <c r="K13" s="6">
        <v>110</v>
      </c>
      <c r="L13" s="6">
        <v>83</v>
      </c>
      <c r="M13" s="6">
        <v>81</v>
      </c>
      <c r="N13" s="6">
        <v>87</v>
      </c>
      <c r="O13" s="15">
        <f t="shared" si="0"/>
        <v>1017</v>
      </c>
    </row>
    <row r="14" spans="2:15" ht="16.5" customHeight="1">
      <c r="B14" s="1" t="s">
        <v>8</v>
      </c>
      <c r="C14" s="2">
        <v>447</v>
      </c>
      <c r="D14" s="3">
        <v>220</v>
      </c>
      <c r="E14" s="3">
        <v>81</v>
      </c>
      <c r="F14" s="6">
        <v>26</v>
      </c>
      <c r="G14" s="6">
        <v>17</v>
      </c>
      <c r="H14" s="6">
        <f>16+1</f>
        <v>17</v>
      </c>
      <c r="I14" s="6">
        <v>68</v>
      </c>
      <c r="J14" s="6">
        <v>51</v>
      </c>
      <c r="K14" s="6">
        <v>32</v>
      </c>
      <c r="L14" s="6">
        <v>45</v>
      </c>
      <c r="M14" s="6">
        <v>10</v>
      </c>
      <c r="N14" s="6">
        <v>11</v>
      </c>
      <c r="O14" s="15">
        <f t="shared" si="0"/>
        <v>1025</v>
      </c>
    </row>
    <row r="15" spans="2:15" ht="16.5" customHeight="1">
      <c r="B15" s="1" t="s">
        <v>27</v>
      </c>
      <c r="C15" s="2">
        <v>163</v>
      </c>
      <c r="D15" s="3">
        <v>134</v>
      </c>
      <c r="E15" s="3">
        <v>131</v>
      </c>
      <c r="F15" s="6">
        <v>127</v>
      </c>
      <c r="G15" s="6">
        <v>142</v>
      </c>
      <c r="H15" s="6">
        <f>123+20</f>
        <v>143</v>
      </c>
      <c r="I15" s="6">
        <v>161</v>
      </c>
      <c r="J15" s="6">
        <v>143</v>
      </c>
      <c r="K15" s="6">
        <v>135</v>
      </c>
      <c r="L15" s="6">
        <v>136</v>
      </c>
      <c r="M15" s="6">
        <v>153</v>
      </c>
      <c r="N15" s="6">
        <v>160</v>
      </c>
      <c r="O15" s="15">
        <f t="shared" si="0"/>
        <v>1728</v>
      </c>
    </row>
    <row r="16" spans="2:15" ht="16.5" customHeight="1">
      <c r="B16" s="1" t="s">
        <v>28</v>
      </c>
      <c r="C16" s="2">
        <v>25</v>
      </c>
      <c r="D16" s="3">
        <v>15</v>
      </c>
      <c r="E16" s="3">
        <v>9</v>
      </c>
      <c r="F16" s="6">
        <v>18</v>
      </c>
      <c r="G16" s="6">
        <v>14</v>
      </c>
      <c r="H16" s="6">
        <v>9</v>
      </c>
      <c r="I16" s="6">
        <v>1</v>
      </c>
      <c r="J16" s="6">
        <v>2</v>
      </c>
      <c r="K16" s="6">
        <v>0</v>
      </c>
      <c r="L16" s="6">
        <v>0</v>
      </c>
      <c r="M16" s="6">
        <v>0</v>
      </c>
      <c r="N16" s="6">
        <v>2</v>
      </c>
      <c r="O16" s="15">
        <f t="shared" si="0"/>
        <v>95</v>
      </c>
    </row>
    <row r="17" spans="2:15" ht="16.5" customHeight="1">
      <c r="B17" s="1" t="s">
        <v>7</v>
      </c>
      <c r="C17" s="2">
        <v>3</v>
      </c>
      <c r="D17" s="3">
        <v>2</v>
      </c>
      <c r="E17" s="3">
        <v>2</v>
      </c>
      <c r="F17" s="6">
        <v>4</v>
      </c>
      <c r="G17" s="6">
        <v>0</v>
      </c>
      <c r="H17" s="6">
        <v>1</v>
      </c>
      <c r="I17" s="6">
        <v>4</v>
      </c>
      <c r="J17" s="6">
        <v>2</v>
      </c>
      <c r="K17" s="6">
        <v>0</v>
      </c>
      <c r="L17" s="6">
        <v>2</v>
      </c>
      <c r="M17" s="6">
        <v>2</v>
      </c>
      <c r="N17" s="6">
        <v>0</v>
      </c>
      <c r="O17" s="15">
        <f t="shared" si="0"/>
        <v>22</v>
      </c>
    </row>
    <row r="18" spans="2:15" ht="16.5" customHeight="1">
      <c r="B18" s="1" t="s">
        <v>29</v>
      </c>
      <c r="C18" s="2">
        <v>11</v>
      </c>
      <c r="D18" s="3">
        <v>2</v>
      </c>
      <c r="E18" s="3">
        <v>1</v>
      </c>
      <c r="F18" s="6">
        <v>4</v>
      </c>
      <c r="G18" s="6">
        <v>1</v>
      </c>
      <c r="H18" s="6">
        <v>1</v>
      </c>
      <c r="I18" s="6">
        <v>14</v>
      </c>
      <c r="J18" s="6">
        <v>16</v>
      </c>
      <c r="K18" s="6">
        <v>14</v>
      </c>
      <c r="L18" s="6">
        <v>4</v>
      </c>
      <c r="M18" s="6">
        <v>7</v>
      </c>
      <c r="N18" s="6">
        <v>4</v>
      </c>
      <c r="O18" s="15">
        <f t="shared" si="0"/>
        <v>79</v>
      </c>
    </row>
    <row r="19" spans="2:15" ht="16.5" customHeight="1">
      <c r="B19" s="1" t="s">
        <v>30</v>
      </c>
      <c r="C19" s="2">
        <v>12</v>
      </c>
      <c r="D19" s="3">
        <v>8</v>
      </c>
      <c r="E19" s="3">
        <v>14</v>
      </c>
      <c r="F19" s="6">
        <v>26</v>
      </c>
      <c r="G19" s="6">
        <v>12</v>
      </c>
      <c r="H19" s="6">
        <f>7+2</f>
        <v>9</v>
      </c>
      <c r="I19" s="6">
        <v>4</v>
      </c>
      <c r="J19" s="6">
        <v>13</v>
      </c>
      <c r="K19" s="6">
        <v>11</v>
      </c>
      <c r="L19" s="6">
        <v>7</v>
      </c>
      <c r="M19" s="6">
        <v>15</v>
      </c>
      <c r="N19" s="6">
        <v>14</v>
      </c>
      <c r="O19" s="15">
        <f t="shared" si="0"/>
        <v>145</v>
      </c>
    </row>
    <row r="20" spans="2:15" ht="16.5" customHeight="1">
      <c r="B20" s="1" t="s">
        <v>31</v>
      </c>
      <c r="C20" s="2">
        <v>68</v>
      </c>
      <c r="D20" s="3">
        <v>61</v>
      </c>
      <c r="E20" s="3">
        <v>63</v>
      </c>
      <c r="F20" s="6">
        <v>48</v>
      </c>
      <c r="G20" s="6">
        <v>57</v>
      </c>
      <c r="H20" s="6">
        <f>47+6</f>
        <v>53</v>
      </c>
      <c r="I20" s="6">
        <v>78</v>
      </c>
      <c r="J20" s="6">
        <v>74</v>
      </c>
      <c r="K20" s="6">
        <v>68</v>
      </c>
      <c r="L20" s="6">
        <v>63</v>
      </c>
      <c r="M20" s="6">
        <v>51</v>
      </c>
      <c r="N20" s="6">
        <v>70</v>
      </c>
      <c r="O20" s="15">
        <f t="shared" si="0"/>
        <v>754</v>
      </c>
    </row>
    <row r="21" spans="2:15" ht="16.5" customHeight="1">
      <c r="B21" s="1" t="s">
        <v>32</v>
      </c>
      <c r="C21" s="2">
        <v>78</v>
      </c>
      <c r="D21" s="3">
        <v>34</v>
      </c>
      <c r="E21" s="3">
        <v>23</v>
      </c>
      <c r="F21" s="6">
        <v>22</v>
      </c>
      <c r="G21" s="6">
        <v>26</v>
      </c>
      <c r="H21" s="6">
        <f>15+7</f>
        <v>22</v>
      </c>
      <c r="I21" s="6">
        <v>19</v>
      </c>
      <c r="J21" s="6">
        <v>20</v>
      </c>
      <c r="K21" s="6">
        <v>34</v>
      </c>
      <c r="L21" s="6">
        <v>10</v>
      </c>
      <c r="M21" s="6">
        <v>11</v>
      </c>
      <c r="N21" s="6">
        <v>16</v>
      </c>
      <c r="O21" s="15">
        <f t="shared" si="0"/>
        <v>315</v>
      </c>
    </row>
    <row r="22" spans="2:15" ht="16.5" customHeight="1">
      <c r="B22" s="1" t="s">
        <v>4</v>
      </c>
      <c r="C22" s="2">
        <v>171</v>
      </c>
      <c r="D22" s="3">
        <v>159</v>
      </c>
      <c r="E22" s="3">
        <v>162</v>
      </c>
      <c r="F22" s="6">
        <v>160</v>
      </c>
      <c r="G22" s="6">
        <v>154</v>
      </c>
      <c r="H22" s="6">
        <f>119+24</f>
        <v>143</v>
      </c>
      <c r="I22" s="6">
        <v>166</v>
      </c>
      <c r="J22" s="6">
        <v>170</v>
      </c>
      <c r="K22" s="6">
        <v>152</v>
      </c>
      <c r="L22" s="6">
        <v>132</v>
      </c>
      <c r="M22" s="6">
        <v>146</v>
      </c>
      <c r="N22" s="6">
        <v>159</v>
      </c>
      <c r="O22" s="15">
        <f t="shared" si="0"/>
        <v>1874</v>
      </c>
    </row>
    <row r="23" spans="2:15" ht="16.5" customHeight="1">
      <c r="B23" s="1" t="s">
        <v>2</v>
      </c>
      <c r="C23" s="2">
        <v>55</v>
      </c>
      <c r="D23" s="3">
        <v>44</v>
      </c>
      <c r="E23" s="3">
        <v>39</v>
      </c>
      <c r="F23" s="6">
        <v>38</v>
      </c>
      <c r="G23" s="6">
        <v>38</v>
      </c>
      <c r="H23" s="6">
        <f>29+2</f>
        <v>31</v>
      </c>
      <c r="I23" s="6">
        <v>52</v>
      </c>
      <c r="J23" s="6">
        <v>54</v>
      </c>
      <c r="K23" s="6">
        <v>46</v>
      </c>
      <c r="L23" s="6">
        <v>97</v>
      </c>
      <c r="M23" s="6">
        <v>33</v>
      </c>
      <c r="N23" s="6">
        <v>36</v>
      </c>
      <c r="O23" s="15">
        <f t="shared" si="0"/>
        <v>563</v>
      </c>
    </row>
    <row r="24" spans="2:15" ht="16.5" customHeight="1">
      <c r="B24" s="11" t="s">
        <v>10</v>
      </c>
      <c r="C24" s="2">
        <v>154</v>
      </c>
      <c r="D24" s="3">
        <v>109</v>
      </c>
      <c r="E24" s="3">
        <v>91</v>
      </c>
      <c r="F24" s="6">
        <v>116</v>
      </c>
      <c r="G24" s="6">
        <v>108</v>
      </c>
      <c r="H24" s="6">
        <f>101+15</f>
        <v>116</v>
      </c>
      <c r="I24" s="6">
        <v>122</v>
      </c>
      <c r="J24" s="6">
        <v>91</v>
      </c>
      <c r="K24" s="6">
        <v>104</v>
      </c>
      <c r="L24" s="6">
        <v>97</v>
      </c>
      <c r="M24" s="6">
        <v>116</v>
      </c>
      <c r="N24" s="6">
        <v>128</v>
      </c>
      <c r="O24" s="15">
        <f t="shared" si="0"/>
        <v>1352</v>
      </c>
    </row>
    <row r="25" spans="2:15" ht="16.5" customHeight="1">
      <c r="B25" s="1" t="s">
        <v>16</v>
      </c>
      <c r="C25" s="2">
        <v>3</v>
      </c>
      <c r="D25" s="3">
        <v>4</v>
      </c>
      <c r="E25" s="3">
        <v>1</v>
      </c>
      <c r="F25" s="6">
        <v>2</v>
      </c>
      <c r="G25" s="6">
        <v>3</v>
      </c>
      <c r="H25" s="6">
        <v>3</v>
      </c>
      <c r="I25" s="6">
        <v>3</v>
      </c>
      <c r="J25" s="6">
        <v>1</v>
      </c>
      <c r="K25" s="6">
        <v>2</v>
      </c>
      <c r="L25" s="6">
        <v>1</v>
      </c>
      <c r="M25" s="6">
        <v>8</v>
      </c>
      <c r="N25" s="6">
        <v>5</v>
      </c>
      <c r="O25" s="15">
        <f t="shared" si="0"/>
        <v>36</v>
      </c>
    </row>
    <row r="26" spans="2:15" ht="16.5" customHeight="1">
      <c r="B26" s="1" t="s">
        <v>12</v>
      </c>
      <c r="C26" s="2">
        <v>22</v>
      </c>
      <c r="D26" s="3">
        <v>19</v>
      </c>
      <c r="E26" s="3">
        <v>27</v>
      </c>
      <c r="F26" s="6">
        <v>14</v>
      </c>
      <c r="G26" s="6">
        <v>21</v>
      </c>
      <c r="H26" s="6">
        <f>18+1</f>
        <v>19</v>
      </c>
      <c r="I26" s="6">
        <v>23</v>
      </c>
      <c r="J26" s="6">
        <v>18</v>
      </c>
      <c r="K26" s="6">
        <v>6</v>
      </c>
      <c r="L26" s="6">
        <v>11</v>
      </c>
      <c r="M26" s="6">
        <v>22</v>
      </c>
      <c r="N26" s="6">
        <v>28</v>
      </c>
      <c r="O26" s="15">
        <f t="shared" si="0"/>
        <v>230</v>
      </c>
    </row>
    <row r="27" spans="2:15" ht="16.5" customHeight="1">
      <c r="B27" s="1" t="s">
        <v>20</v>
      </c>
      <c r="C27" s="2">
        <v>0</v>
      </c>
      <c r="D27" s="3">
        <v>0</v>
      </c>
      <c r="E27" s="3">
        <v>1</v>
      </c>
      <c r="F27" s="6">
        <v>2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15">
        <f t="shared" si="0"/>
        <v>4</v>
      </c>
    </row>
    <row r="28" spans="2:15" ht="16.5" customHeight="1">
      <c r="B28" s="1" t="s">
        <v>33</v>
      </c>
      <c r="C28" s="2">
        <v>16</v>
      </c>
      <c r="D28" s="3">
        <v>3</v>
      </c>
      <c r="E28" s="3">
        <v>5</v>
      </c>
      <c r="F28" s="6">
        <v>5</v>
      </c>
      <c r="G28" s="6">
        <v>13</v>
      </c>
      <c r="H28" s="6">
        <v>11</v>
      </c>
      <c r="I28" s="6">
        <v>22</v>
      </c>
      <c r="J28" s="6">
        <v>23</v>
      </c>
      <c r="K28" s="6">
        <v>12</v>
      </c>
      <c r="L28" s="6">
        <v>5</v>
      </c>
      <c r="M28" s="6">
        <v>6</v>
      </c>
      <c r="N28" s="6">
        <v>14</v>
      </c>
      <c r="O28" s="15">
        <f t="shared" si="0"/>
        <v>135</v>
      </c>
    </row>
    <row r="29" spans="2:15" ht="16.5" customHeight="1">
      <c r="B29" s="1" t="s">
        <v>34</v>
      </c>
      <c r="C29" s="2">
        <v>86</v>
      </c>
      <c r="D29" s="3">
        <v>78</v>
      </c>
      <c r="E29" s="3">
        <v>85</v>
      </c>
      <c r="F29" s="6">
        <v>52</v>
      </c>
      <c r="G29" s="6">
        <v>106</v>
      </c>
      <c r="H29" s="6">
        <f>76+11</f>
        <v>87</v>
      </c>
      <c r="I29" s="6">
        <v>104</v>
      </c>
      <c r="J29" s="6">
        <v>89</v>
      </c>
      <c r="K29" s="6">
        <v>91</v>
      </c>
      <c r="L29" s="6">
        <v>85</v>
      </c>
      <c r="M29" s="6">
        <v>91</v>
      </c>
      <c r="N29" s="6">
        <v>79</v>
      </c>
      <c r="O29" s="15">
        <f t="shared" si="0"/>
        <v>1033</v>
      </c>
    </row>
    <row r="30" spans="2:15" ht="16.5" customHeight="1">
      <c r="B30" s="1" t="s">
        <v>9</v>
      </c>
      <c r="C30" s="2">
        <v>74</v>
      </c>
      <c r="D30" s="4">
        <v>81</v>
      </c>
      <c r="E30" s="4">
        <v>82</v>
      </c>
      <c r="F30" s="6">
        <v>53</v>
      </c>
      <c r="G30" s="6">
        <v>50</v>
      </c>
      <c r="H30" s="6">
        <f>52+5</f>
        <v>57</v>
      </c>
      <c r="I30" s="6">
        <v>95</v>
      </c>
      <c r="J30" s="6">
        <v>61</v>
      </c>
      <c r="K30" s="6">
        <v>36</v>
      </c>
      <c r="L30" s="6">
        <v>36</v>
      </c>
      <c r="M30" s="6">
        <v>43</v>
      </c>
      <c r="N30" s="6">
        <v>29</v>
      </c>
      <c r="O30" s="15">
        <f t="shared" si="0"/>
        <v>697</v>
      </c>
    </row>
    <row r="31" spans="2:15" ht="16.5" customHeight="1">
      <c r="B31" s="1" t="s">
        <v>35</v>
      </c>
      <c r="C31" s="2">
        <v>12</v>
      </c>
      <c r="D31" s="3">
        <v>8</v>
      </c>
      <c r="E31" s="3">
        <v>10</v>
      </c>
      <c r="F31" s="6">
        <v>0</v>
      </c>
      <c r="G31" s="6">
        <v>0</v>
      </c>
      <c r="H31" s="6">
        <v>0</v>
      </c>
      <c r="I31" s="6">
        <v>51</v>
      </c>
      <c r="J31" s="6">
        <v>5</v>
      </c>
      <c r="K31" s="6">
        <v>0</v>
      </c>
      <c r="L31" s="6">
        <v>3</v>
      </c>
      <c r="M31" s="6">
        <v>0</v>
      </c>
      <c r="N31" s="6">
        <v>4</v>
      </c>
      <c r="O31" s="15">
        <f t="shared" si="0"/>
        <v>93</v>
      </c>
    </row>
    <row r="32" spans="2:15" ht="16.5" customHeight="1">
      <c r="B32" s="1" t="s">
        <v>5</v>
      </c>
      <c r="C32" s="2">
        <v>67</v>
      </c>
      <c r="D32" s="3">
        <v>58</v>
      </c>
      <c r="E32" s="3">
        <v>33</v>
      </c>
      <c r="F32" s="6">
        <v>21</v>
      </c>
      <c r="G32" s="6">
        <v>38</v>
      </c>
      <c r="H32" s="6">
        <f>19+2</f>
        <v>21</v>
      </c>
      <c r="I32" s="6">
        <v>23</v>
      </c>
      <c r="J32" s="6">
        <v>6</v>
      </c>
      <c r="K32" s="6">
        <v>6</v>
      </c>
      <c r="L32" s="6">
        <v>1</v>
      </c>
      <c r="M32" s="6">
        <v>1</v>
      </c>
      <c r="N32" s="6">
        <v>2</v>
      </c>
      <c r="O32" s="15">
        <f t="shared" si="0"/>
        <v>277</v>
      </c>
    </row>
    <row r="33" spans="2:15" ht="16.5" customHeight="1">
      <c r="B33" s="11" t="s">
        <v>6</v>
      </c>
      <c r="C33" s="2">
        <v>129</v>
      </c>
      <c r="D33" s="3">
        <v>138</v>
      </c>
      <c r="E33" s="3">
        <v>123</v>
      </c>
      <c r="F33" s="6">
        <v>108</v>
      </c>
      <c r="G33" s="6">
        <v>136</v>
      </c>
      <c r="H33" s="6">
        <f>130+19</f>
        <v>149</v>
      </c>
      <c r="I33" s="6">
        <v>143</v>
      </c>
      <c r="J33" s="6">
        <v>149</v>
      </c>
      <c r="K33" s="6">
        <v>147</v>
      </c>
      <c r="L33" s="6">
        <v>145</v>
      </c>
      <c r="M33" s="6">
        <v>112</v>
      </c>
      <c r="N33" s="6">
        <v>143</v>
      </c>
      <c r="O33" s="15">
        <f t="shared" si="0"/>
        <v>1622</v>
      </c>
    </row>
    <row r="34" spans="2:15" ht="16.5" customHeight="1">
      <c r="B34" s="1" t="s">
        <v>11</v>
      </c>
      <c r="C34" s="2">
        <v>46</v>
      </c>
      <c r="D34" s="3">
        <v>32</v>
      </c>
      <c r="E34" s="3">
        <v>8</v>
      </c>
      <c r="F34" s="6">
        <v>16</v>
      </c>
      <c r="G34" s="6">
        <v>82</v>
      </c>
      <c r="H34" s="6">
        <f>9+1</f>
        <v>10</v>
      </c>
      <c r="I34" s="6">
        <v>15</v>
      </c>
      <c r="J34" s="6">
        <v>7</v>
      </c>
      <c r="K34" s="6">
        <v>3</v>
      </c>
      <c r="L34" s="6">
        <v>7</v>
      </c>
      <c r="M34" s="6">
        <v>10</v>
      </c>
      <c r="N34" s="6">
        <v>2</v>
      </c>
      <c r="O34" s="15">
        <f t="shared" si="0"/>
        <v>238</v>
      </c>
    </row>
    <row r="35" spans="2:15" ht="16.5" customHeight="1">
      <c r="B35" s="1" t="s">
        <v>3</v>
      </c>
      <c r="C35" s="2">
        <v>73</v>
      </c>
      <c r="D35" s="3">
        <v>42</v>
      </c>
      <c r="E35" s="3">
        <v>45</v>
      </c>
      <c r="F35" s="6">
        <v>30</v>
      </c>
      <c r="G35" s="6">
        <v>35</v>
      </c>
      <c r="H35" s="6">
        <f>23+2</f>
        <v>25</v>
      </c>
      <c r="I35" s="6">
        <v>67</v>
      </c>
      <c r="J35" s="6">
        <v>40</v>
      </c>
      <c r="K35" s="6">
        <v>47</v>
      </c>
      <c r="L35" s="6">
        <v>37</v>
      </c>
      <c r="M35" s="6">
        <v>34</v>
      </c>
      <c r="N35" s="6">
        <v>42</v>
      </c>
      <c r="O35" s="15">
        <f t="shared" si="0"/>
        <v>517</v>
      </c>
    </row>
    <row r="36" spans="2:15" ht="16.5" customHeight="1">
      <c r="B36" s="1" t="s">
        <v>17</v>
      </c>
      <c r="C36" s="2">
        <v>3</v>
      </c>
      <c r="D36" s="3">
        <v>2</v>
      </c>
      <c r="E36" s="3">
        <v>0</v>
      </c>
      <c r="F36" s="6">
        <v>0</v>
      </c>
      <c r="G36" s="6">
        <v>0</v>
      </c>
      <c r="H36" s="6">
        <v>0</v>
      </c>
      <c r="I36" s="6">
        <v>2</v>
      </c>
      <c r="J36" s="6">
        <v>2</v>
      </c>
      <c r="K36" s="6">
        <v>0</v>
      </c>
      <c r="L36" s="6">
        <v>3</v>
      </c>
      <c r="M36" s="6">
        <v>3</v>
      </c>
      <c r="N36" s="6">
        <v>0</v>
      </c>
      <c r="O36" s="15">
        <f t="shared" si="0"/>
        <v>15</v>
      </c>
    </row>
    <row r="37" spans="2:15" ht="16.5" customHeight="1">
      <c r="B37" s="1" t="s">
        <v>36</v>
      </c>
      <c r="C37" s="12">
        <v>19</v>
      </c>
      <c r="D37" s="3">
        <v>23</v>
      </c>
      <c r="E37" s="3">
        <v>16</v>
      </c>
      <c r="F37" s="7">
        <v>9</v>
      </c>
      <c r="G37" s="7">
        <v>2</v>
      </c>
      <c r="H37" s="7">
        <f>1+1</f>
        <v>2</v>
      </c>
      <c r="I37" s="7">
        <v>22</v>
      </c>
      <c r="J37" s="7">
        <v>26</v>
      </c>
      <c r="K37" s="7">
        <v>0</v>
      </c>
      <c r="L37" s="7">
        <v>8</v>
      </c>
      <c r="M37" s="7">
        <v>35</v>
      </c>
      <c r="N37" s="7">
        <v>11</v>
      </c>
      <c r="O37" s="15">
        <f t="shared" si="0"/>
        <v>173</v>
      </c>
    </row>
    <row r="38" spans="2:15" ht="16.5" customHeight="1">
      <c r="B38" s="1" t="s">
        <v>37</v>
      </c>
      <c r="C38" s="2">
        <v>41</v>
      </c>
      <c r="D38" s="3">
        <v>28</v>
      </c>
      <c r="E38" s="3">
        <v>35</v>
      </c>
      <c r="F38" s="6">
        <v>36</v>
      </c>
      <c r="G38" s="6">
        <v>30</v>
      </c>
      <c r="H38" s="6">
        <f>29+4</f>
        <v>33</v>
      </c>
      <c r="I38" s="6">
        <v>56</v>
      </c>
      <c r="J38" s="6">
        <v>44</v>
      </c>
      <c r="K38" s="6">
        <v>45</v>
      </c>
      <c r="L38" s="6">
        <v>37</v>
      </c>
      <c r="M38" s="6">
        <v>41</v>
      </c>
      <c r="N38" s="6">
        <v>40</v>
      </c>
      <c r="O38" s="15">
        <f t="shared" si="0"/>
        <v>466</v>
      </c>
    </row>
    <row r="39" spans="2:15" ht="16.5" customHeight="1">
      <c r="B39" s="1" t="s">
        <v>1</v>
      </c>
      <c r="C39" s="2">
        <v>41</v>
      </c>
      <c r="D39" s="3">
        <v>29</v>
      </c>
      <c r="E39" s="3">
        <v>40</v>
      </c>
      <c r="F39" s="6">
        <v>33</v>
      </c>
      <c r="G39" s="6">
        <v>30</v>
      </c>
      <c r="H39" s="6">
        <f>28+3</f>
        <v>31</v>
      </c>
      <c r="I39" s="6">
        <v>40</v>
      </c>
      <c r="J39" s="6">
        <v>39</v>
      </c>
      <c r="K39" s="6">
        <v>34</v>
      </c>
      <c r="L39" s="6">
        <v>42</v>
      </c>
      <c r="M39" s="6">
        <v>36</v>
      </c>
      <c r="N39" s="6">
        <v>44</v>
      </c>
      <c r="O39" s="15">
        <f t="shared" si="0"/>
        <v>439</v>
      </c>
    </row>
    <row r="40" spans="2:15" ht="16.5" customHeight="1">
      <c r="B40" s="1" t="s">
        <v>38</v>
      </c>
      <c r="C40" s="2">
        <v>89</v>
      </c>
      <c r="D40" s="3">
        <v>69</v>
      </c>
      <c r="E40" s="3">
        <v>81</v>
      </c>
      <c r="F40" s="6">
        <v>90</v>
      </c>
      <c r="G40" s="6">
        <v>98</v>
      </c>
      <c r="H40" s="6">
        <f>80+12</f>
        <v>92</v>
      </c>
      <c r="I40" s="6">
        <v>109</v>
      </c>
      <c r="J40" s="6">
        <v>94</v>
      </c>
      <c r="K40" s="6">
        <v>88</v>
      </c>
      <c r="L40" s="6">
        <v>77</v>
      </c>
      <c r="M40" s="6">
        <v>82</v>
      </c>
      <c r="N40" s="6">
        <v>90</v>
      </c>
      <c r="O40" s="15">
        <f t="shared" si="0"/>
        <v>1059</v>
      </c>
    </row>
    <row r="41" spans="2:15" ht="16.5" customHeight="1">
      <c r="B41" s="1" t="s">
        <v>39</v>
      </c>
      <c r="C41" s="2">
        <v>57</v>
      </c>
      <c r="D41" s="3">
        <v>27</v>
      </c>
      <c r="E41" s="3">
        <v>28</v>
      </c>
      <c r="F41" s="6">
        <v>17</v>
      </c>
      <c r="G41" s="6">
        <v>18</v>
      </c>
      <c r="H41" s="6">
        <f>28+6</f>
        <v>34</v>
      </c>
      <c r="I41" s="6">
        <v>25</v>
      </c>
      <c r="J41" s="6">
        <v>33</v>
      </c>
      <c r="K41" s="6">
        <v>22</v>
      </c>
      <c r="L41" s="6">
        <v>19</v>
      </c>
      <c r="M41" s="6">
        <v>13</v>
      </c>
      <c r="N41" s="6">
        <v>14</v>
      </c>
      <c r="O41" s="15">
        <f t="shared" si="0"/>
        <v>307</v>
      </c>
    </row>
    <row r="42" spans="2:15" ht="15.75">
      <c r="B42" s="13" t="s">
        <v>24</v>
      </c>
      <c r="C42" s="14">
        <f>SUM(C7:C41)</f>
        <v>2194</v>
      </c>
      <c r="D42" s="14">
        <f>SUM(D7:D41)</f>
        <v>1628</v>
      </c>
      <c r="E42" s="14">
        <f>SUM(E7:E41)</f>
        <v>1440</v>
      </c>
      <c r="F42" s="14">
        <f aca="true" t="shared" si="1" ref="F42:N42">SUM(F7:F41)</f>
        <v>1269</v>
      </c>
      <c r="G42" s="14">
        <f t="shared" si="1"/>
        <v>1389</v>
      </c>
      <c r="H42" s="14">
        <f t="shared" si="1"/>
        <v>1275</v>
      </c>
      <c r="I42" s="14">
        <f t="shared" si="1"/>
        <v>1718</v>
      </c>
      <c r="J42" s="14">
        <f t="shared" si="1"/>
        <v>1522</v>
      </c>
      <c r="K42" s="14">
        <f t="shared" si="1"/>
        <v>1380</v>
      </c>
      <c r="L42" s="14">
        <f t="shared" si="1"/>
        <v>1282</v>
      </c>
      <c r="M42" s="14">
        <f t="shared" si="1"/>
        <v>1242</v>
      </c>
      <c r="N42" s="14">
        <f t="shared" si="1"/>
        <v>1321</v>
      </c>
      <c r="O42" s="14">
        <f>SUM(O7:O41)</f>
        <v>17660</v>
      </c>
    </row>
  </sheetData>
  <sheetProtection/>
  <mergeCells count="3">
    <mergeCell ref="B5:B6"/>
    <mergeCell ref="B3:E3"/>
    <mergeCell ref="C5:O5"/>
  </mergeCells>
  <printOptions/>
  <pageMargins left="0.7" right="0.7" top="0.75" bottom="0.75" header="0.3" footer="0.3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 Rodriguez Zuta</dc:creator>
  <cp:keywords/>
  <dc:description/>
  <cp:lastModifiedBy>Full name</cp:lastModifiedBy>
  <cp:lastPrinted>2019-04-24T20:24:40Z</cp:lastPrinted>
  <dcterms:created xsi:type="dcterms:W3CDTF">2019-01-10T14:42:13Z</dcterms:created>
  <dcterms:modified xsi:type="dcterms:W3CDTF">2020-03-05T03:13:35Z</dcterms:modified>
  <cp:category/>
  <cp:version/>
  <cp:contentType/>
  <cp:contentStatus/>
</cp:coreProperties>
</file>